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defaultThemeVersion="124226"/>
  <mc:AlternateContent xmlns:mc="http://schemas.openxmlformats.org/markup-compatibility/2006">
    <mc:Choice Requires="x15">
      <x15ac:absPath xmlns:x15ac="http://schemas.microsoft.com/office/spreadsheetml/2010/11/ac" url="https://colart365.sharepoint.com/sites/workspaces/southern/Sharing Boite a Outils/02- MULTI MARQUES/PROMO-FOLLOW UP NPD/Spé/2024/Q3 - 150724 au 121024/"/>
    </mc:Choice>
  </mc:AlternateContent>
  <xr:revisionPtr revIDLastSave="419" documentId="8_{FD4A1E15-6F27-4BA3-AA34-5512BA84823B}" xr6:coauthVersionLast="47" xr6:coauthVersionMax="47" xr10:uidLastSave="{B3EECE6A-5D2D-402B-803C-8A7D7FE9330A}"/>
  <bookViews>
    <workbookView xWindow="-120" yWindow="-120" windowWidth="15600" windowHeight="11160" tabRatio="784" xr2:uid="{00000000-000D-0000-FFFF-FFFF00000000}"/>
  </bookViews>
  <sheets>
    <sheet name="Bon de Commande Q3 2024" sheetId="23" r:id="rId1"/>
    <sheet name="Simplifié" sheetId="22" r:id="rId2"/>
    <sheet name="LB Additifs Huile-Promo gamme " sheetId="9" r:id="rId3"/>
    <sheet name="LB Papier-Promo gamme" sheetId="18" r:id="rId4"/>
  </sheets>
  <definedNames>
    <definedName name="_xlnm._FilterDatabase" localSheetId="0" hidden="1">'Bon de Commande Q3 2024'!$A$14:$BP$142</definedName>
    <definedName name="_xlnm.Print_Area" localSheetId="0">'Bon de Commande Q3 2024'!$A$1:$P$145</definedName>
    <definedName name="_xlnm.Print_Area" localSheetId="2">'LB Additifs Huile-Promo gamme '!$A$1:$I$126</definedName>
    <definedName name="_xlnm.Print_Area" localSheetId="3">'LB Papier-Promo gamme'!$A$1:$J$61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8" i="23" l="1"/>
  <c r="B122" i="22"/>
  <c r="B123" i="22"/>
  <c r="B124" i="22"/>
  <c r="B125" i="22"/>
  <c r="B126" i="22"/>
  <c r="B127" i="22"/>
  <c r="B128" i="22"/>
  <c r="N15" i="23"/>
  <c r="B2" i="22"/>
  <c r="B3" i="22"/>
  <c r="B4" i="22"/>
  <c r="B5" i="22"/>
  <c r="B6" i="22"/>
  <c r="B7" i="22"/>
  <c r="B8" i="22"/>
  <c r="B9" i="22"/>
  <c r="B10" i="22"/>
  <c r="B11" i="22"/>
  <c r="B12" i="22"/>
  <c r="B13" i="22"/>
  <c r="B14" i="22"/>
  <c r="B15" i="22"/>
  <c r="B16" i="22"/>
  <c r="B17" i="22"/>
  <c r="B18" i="22"/>
  <c r="B19" i="22"/>
  <c r="B20" i="22"/>
  <c r="B21" i="22"/>
  <c r="B22" i="22"/>
  <c r="B23" i="22"/>
  <c r="B24" i="22"/>
  <c r="B25" i="22"/>
  <c r="B26" i="22"/>
  <c r="B27" i="22"/>
  <c r="B28" i="22"/>
  <c r="B29" i="22"/>
  <c r="B30" i="22"/>
  <c r="B31" i="22"/>
  <c r="B32" i="22"/>
  <c r="B33" i="22"/>
  <c r="B34" i="22"/>
  <c r="B35" i="22"/>
  <c r="B36" i="22"/>
  <c r="B37" i="22"/>
  <c r="B38" i="22"/>
  <c r="B39" i="22"/>
  <c r="B40" i="22"/>
  <c r="B41" i="22"/>
  <c r="B42" i="22"/>
  <c r="B43" i="22"/>
  <c r="B44" i="22"/>
  <c r="B45" i="22"/>
  <c r="B46" i="22"/>
  <c r="B47" i="22"/>
  <c r="B48" i="22"/>
  <c r="B49" i="22"/>
  <c r="B50" i="22"/>
  <c r="B51" i="22"/>
  <c r="B52" i="22"/>
  <c r="B53" i="22"/>
  <c r="B54" i="22"/>
  <c r="B55" i="22"/>
  <c r="B56" i="22"/>
  <c r="B57" i="22"/>
  <c r="B58" i="22"/>
  <c r="B59" i="22"/>
  <c r="B60" i="22"/>
  <c r="B61" i="22"/>
  <c r="B62" i="22"/>
  <c r="B63" i="22"/>
  <c r="B64" i="22"/>
  <c r="B65" i="22"/>
  <c r="B66" i="22"/>
  <c r="B67" i="22"/>
  <c r="B68" i="22"/>
  <c r="B69" i="22"/>
  <c r="B70" i="22"/>
  <c r="B71" i="22"/>
  <c r="B72" i="22"/>
  <c r="B73" i="22"/>
  <c r="B74" i="22"/>
  <c r="B75" i="22"/>
  <c r="B76" i="22"/>
  <c r="B77" i="22"/>
  <c r="B78" i="22"/>
  <c r="B79" i="22"/>
  <c r="B80" i="22"/>
  <c r="B81" i="22"/>
  <c r="B82" i="22"/>
  <c r="B83" i="22"/>
  <c r="B84" i="22"/>
  <c r="B85" i="22"/>
  <c r="B86" i="22"/>
  <c r="B87" i="22"/>
  <c r="B88" i="22"/>
  <c r="B89" i="22"/>
  <c r="B90" i="22"/>
  <c r="B91" i="22"/>
  <c r="B92" i="22"/>
  <c r="B93" i="22"/>
  <c r="B94" i="22"/>
  <c r="B95" i="22"/>
  <c r="B96" i="22"/>
  <c r="B97" i="22"/>
  <c r="B98" i="22"/>
  <c r="B99" i="22"/>
  <c r="B100" i="22"/>
  <c r="B101" i="22"/>
  <c r="B102" i="22"/>
  <c r="B103" i="22"/>
  <c r="B104" i="22"/>
  <c r="B105" i="22"/>
  <c r="B106" i="22"/>
  <c r="B107" i="22"/>
  <c r="B108" i="22"/>
  <c r="B109" i="22"/>
  <c r="B110" i="22"/>
  <c r="B111" i="22"/>
  <c r="B112" i="22"/>
  <c r="B113" i="22"/>
  <c r="B114" i="22"/>
  <c r="B115" i="22"/>
  <c r="B116" i="22"/>
  <c r="B117" i="22"/>
  <c r="B118" i="22"/>
  <c r="B119" i="22"/>
  <c r="B120" i="22"/>
  <c r="B121" i="22"/>
  <c r="B1" i="22"/>
  <c r="P25" i="23" l="1"/>
  <c r="N16" i="23"/>
  <c r="P16" i="23"/>
  <c r="N17" i="23"/>
  <c r="P17" i="23"/>
  <c r="N18" i="23"/>
  <c r="P18" i="23"/>
  <c r="N19" i="23"/>
  <c r="P19" i="23"/>
  <c r="N20" i="23"/>
  <c r="P20" i="23"/>
  <c r="N25" i="23"/>
  <c r="P114" i="23"/>
  <c r="N115" i="23"/>
  <c r="N116" i="23"/>
  <c r="N117" i="23"/>
  <c r="P140" i="23"/>
  <c r="P137" i="23"/>
  <c r="P142" i="23"/>
  <c r="N139" i="23"/>
  <c r="N140" i="23"/>
  <c r="N141" i="23"/>
  <c r="N136" i="23"/>
  <c r="N137" i="23"/>
  <c r="N138" i="23"/>
  <c r="N142" i="23"/>
  <c r="P15" i="23"/>
  <c r="P119" i="23"/>
  <c r="N118" i="23"/>
  <c r="N121" i="23"/>
  <c r="P31" i="23"/>
  <c r="P39" i="23"/>
  <c r="P47" i="23"/>
  <c r="P55" i="23"/>
  <c r="P63" i="23"/>
  <c r="P69" i="23"/>
  <c r="P80" i="23"/>
  <c r="P87" i="23"/>
  <c r="P95" i="23"/>
  <c r="P103" i="23"/>
  <c r="P113" i="23"/>
  <c r="P130" i="23"/>
  <c r="N23" i="23"/>
  <c r="N28" i="23"/>
  <c r="N33" i="23"/>
  <c r="N34" i="23"/>
  <c r="N35" i="23"/>
  <c r="N41" i="23"/>
  <c r="N42" i="23"/>
  <c r="N46" i="23"/>
  <c r="N47" i="23"/>
  <c r="N48" i="23"/>
  <c r="N49" i="23"/>
  <c r="N50" i="23"/>
  <c r="N51" i="23"/>
  <c r="N52" i="23"/>
  <c r="N53" i="23"/>
  <c r="N54" i="23"/>
  <c r="N55" i="23"/>
  <c r="N56" i="23"/>
  <c r="N57" i="23"/>
  <c r="N58" i="23"/>
  <c r="N59" i="23"/>
  <c r="N60" i="23"/>
  <c r="N61" i="23"/>
  <c r="N62" i="23"/>
  <c r="N63" i="23"/>
  <c r="N64" i="23"/>
  <c r="N65" i="23"/>
  <c r="N72" i="23"/>
  <c r="N73" i="23"/>
  <c r="N71" i="23"/>
  <c r="N68" i="23"/>
  <c r="N74" i="23"/>
  <c r="N77" i="23"/>
  <c r="N75" i="23"/>
  <c r="N81" i="23"/>
  <c r="N82" i="23"/>
  <c r="N84" i="23"/>
  <c r="N85" i="23"/>
  <c r="N89" i="23"/>
  <c r="N90" i="23"/>
  <c r="N91" i="23"/>
  <c r="N93" i="23"/>
  <c r="N98" i="23"/>
  <c r="N99" i="23"/>
  <c r="N106" i="23"/>
  <c r="N107" i="23"/>
  <c r="N125" i="23"/>
  <c r="N126" i="23"/>
  <c r="N132" i="23"/>
  <c r="N133" i="23"/>
  <c r="N134" i="23"/>
  <c r="P129" i="23" l="1"/>
  <c r="P110" i="23"/>
  <c r="P102" i="23"/>
  <c r="P94" i="23"/>
  <c r="P62" i="23"/>
  <c r="P54" i="23"/>
  <c r="P46" i="23"/>
  <c r="P38" i="23"/>
  <c r="P118" i="23"/>
  <c r="P111" i="23"/>
  <c r="P128" i="23"/>
  <c r="P109" i="23"/>
  <c r="P101" i="23"/>
  <c r="P93" i="23"/>
  <c r="P85" i="23"/>
  <c r="P75" i="23"/>
  <c r="P71" i="23"/>
  <c r="P61" i="23"/>
  <c r="P53" i="23"/>
  <c r="P44" i="23"/>
  <c r="P37" i="23"/>
  <c r="P24" i="23"/>
  <c r="P27" i="23"/>
  <c r="N112" i="23"/>
  <c r="P105" i="23"/>
  <c r="P134" i="23"/>
  <c r="P127" i="23"/>
  <c r="P108" i="23"/>
  <c r="P100" i="23"/>
  <c r="P60" i="23"/>
  <c r="P52" i="23"/>
  <c r="P36" i="23"/>
  <c r="P133" i="23"/>
  <c r="P126" i="23"/>
  <c r="P107" i="23"/>
  <c r="P99" i="23"/>
  <c r="P59" i="23"/>
  <c r="P51" i="23"/>
  <c r="P35" i="23"/>
  <c r="P135" i="23"/>
  <c r="P125" i="23"/>
  <c r="P106" i="23"/>
  <c r="P98" i="23"/>
  <c r="P58" i="23"/>
  <c r="P50" i="23"/>
  <c r="P42" i="23"/>
  <c r="P34" i="23"/>
  <c r="P21" i="23"/>
  <c r="P122" i="23"/>
  <c r="P97" i="23"/>
  <c r="P57" i="23"/>
  <c r="P49" i="23"/>
  <c r="P33" i="23"/>
  <c r="P121" i="23"/>
  <c r="P124" i="23"/>
  <c r="P131" i="23"/>
  <c r="P123" i="23"/>
  <c r="P104" i="23"/>
  <c r="P96" i="23"/>
  <c r="P64" i="23"/>
  <c r="P56" i="23"/>
  <c r="P48" i="23"/>
  <c r="P40" i="23"/>
  <c r="P32" i="23"/>
  <c r="P120" i="23"/>
  <c r="P112" i="23"/>
  <c r="P29" i="23"/>
  <c r="P86" i="23"/>
  <c r="P79" i="23"/>
  <c r="P67" i="23"/>
  <c r="P138" i="23"/>
  <c r="P116" i="23"/>
  <c r="N119" i="23"/>
  <c r="P136" i="23"/>
  <c r="P115" i="23"/>
  <c r="P26" i="23"/>
  <c r="P141" i="23"/>
  <c r="N124" i="23"/>
  <c r="P92" i="23"/>
  <c r="P73" i="23"/>
  <c r="P22" i="23"/>
  <c r="N27" i="23"/>
  <c r="N43" i="23"/>
  <c r="N105" i="23"/>
  <c r="P84" i="23"/>
  <c r="N40" i="23"/>
  <c r="N32" i="23"/>
  <c r="P91" i="23"/>
  <c r="P82" i="23"/>
  <c r="P74" i="23"/>
  <c r="P72" i="23"/>
  <c r="P43" i="23"/>
  <c r="P23" i="23"/>
  <c r="P90" i="23"/>
  <c r="P83" i="23"/>
  <c r="P76" i="23"/>
  <c r="P66" i="23"/>
  <c r="P28" i="23"/>
  <c r="P77" i="23"/>
  <c r="N86" i="23"/>
  <c r="N79" i="23"/>
  <c r="N67" i="23"/>
  <c r="P132" i="23"/>
  <c r="P89" i="23"/>
  <c r="P81" i="23"/>
  <c r="P68" i="23"/>
  <c r="P65" i="23"/>
  <c r="P41" i="23"/>
  <c r="P139" i="23"/>
  <c r="P30" i="23"/>
  <c r="N135" i="23"/>
  <c r="N97" i="23"/>
  <c r="P45" i="23"/>
  <c r="P88" i="23"/>
  <c r="P78" i="23"/>
  <c r="P70" i="23"/>
  <c r="P117" i="23"/>
  <c r="N83" i="23"/>
  <c r="N76" i="23"/>
  <c r="N66" i="23"/>
  <c r="N21" i="23"/>
  <c r="N120" i="23"/>
  <c r="N128" i="23"/>
  <c r="N109" i="23"/>
  <c r="N101" i="23"/>
  <c r="N36" i="23"/>
  <c r="N131" i="23"/>
  <c r="N123" i="23"/>
  <c r="N104" i="23"/>
  <c r="N96" i="23"/>
  <c r="N88" i="23"/>
  <c r="N70" i="23"/>
  <c r="N26" i="23"/>
  <c r="N111" i="23"/>
  <c r="N113" i="23"/>
  <c r="N87" i="23"/>
  <c r="N31" i="23"/>
  <c r="N129" i="23"/>
  <c r="N110" i="23"/>
  <c r="N102" i="23"/>
  <c r="N38" i="23"/>
  <c r="N114" i="23"/>
  <c r="N29" i="23"/>
  <c r="N130" i="23"/>
  <c r="N103" i="23"/>
  <c r="N80" i="23"/>
  <c r="N39" i="23"/>
  <c r="N94" i="23"/>
  <c r="N44" i="23"/>
  <c r="N37" i="23"/>
  <c r="N24" i="23"/>
  <c r="N95" i="23"/>
  <c r="N69" i="23"/>
  <c r="N127" i="23"/>
  <c r="N108" i="23"/>
  <c r="N100" i="23"/>
  <c r="N92" i="23"/>
  <c r="N45" i="23"/>
  <c r="N22" i="23"/>
  <c r="N122" i="23"/>
  <c r="N30" i="23"/>
  <c r="G16" i="9"/>
  <c r="G17" i="9"/>
  <c r="G18" i="9"/>
  <c r="G19" i="9"/>
  <c r="G20" i="9"/>
  <c r="G21" i="9"/>
  <c r="G22" i="9"/>
  <c r="G23" i="9"/>
  <c r="G24" i="9"/>
  <c r="G25" i="9"/>
  <c r="G26" i="9"/>
  <c r="G28" i="9"/>
  <c r="G29" i="9"/>
  <c r="G30" i="9"/>
  <c r="G31" i="9"/>
  <c r="G32" i="9"/>
  <c r="G33" i="9"/>
  <c r="G34" i="9"/>
  <c r="G35" i="9"/>
  <c r="G37" i="9"/>
  <c r="G38" i="9"/>
  <c r="G39" i="9"/>
  <c r="G40" i="9"/>
  <c r="G41" i="9"/>
  <c r="G42" i="9"/>
  <c r="G43" i="9"/>
  <c r="G44" i="9"/>
  <c r="G45" i="9"/>
  <c r="G46" i="9"/>
  <c r="G47" i="9"/>
  <c r="G48" i="9"/>
  <c r="G49" i="9"/>
  <c r="G50" i="9"/>
  <c r="G51" i="9"/>
  <c r="G52" i="9"/>
  <c r="G53" i="9"/>
  <c r="G54" i="9"/>
  <c r="G55" i="9"/>
  <c r="G56" i="9"/>
  <c r="G57" i="9"/>
  <c r="G58" i="9"/>
  <c r="G60" i="9"/>
  <c r="G61" i="9"/>
  <c r="G62" i="9"/>
  <c r="G63" i="9"/>
  <c r="G64" i="9"/>
  <c r="G65" i="9"/>
  <c r="G66" i="9"/>
  <c r="G67" i="9"/>
  <c r="G68" i="9"/>
  <c r="G69" i="9"/>
  <c r="G70" i="9"/>
  <c r="G71" i="9"/>
  <c r="G72" i="9"/>
  <c r="G73" i="9"/>
  <c r="G74" i="9"/>
  <c r="G75" i="9"/>
  <c r="G76" i="9"/>
  <c r="G77" i="9"/>
  <c r="G78" i="9"/>
  <c r="G79" i="9"/>
  <c r="G80" i="9"/>
  <c r="G81" i="9"/>
  <c r="G82" i="9"/>
  <c r="G83" i="9"/>
  <c r="G85" i="9"/>
  <c r="G86" i="9"/>
  <c r="G15" i="9"/>
  <c r="G16" i="18" l="1"/>
  <c r="I16" i="18" s="1"/>
  <c r="G17" i="18"/>
  <c r="I17" i="18" s="1"/>
  <c r="G18" i="18"/>
  <c r="I18" i="18" s="1"/>
  <c r="G19" i="18"/>
  <c r="I19" i="18" s="1"/>
  <c r="G20" i="18"/>
  <c r="I20" i="18" s="1"/>
  <c r="G21" i="18"/>
  <c r="I21" i="18" s="1"/>
  <c r="G22" i="18"/>
  <c r="I22" i="18" s="1"/>
  <c r="G23" i="18"/>
  <c r="I23" i="18" s="1"/>
  <c r="G24" i="18"/>
  <c r="I24" i="18" s="1"/>
  <c r="G25" i="18"/>
  <c r="I25" i="18" s="1"/>
  <c r="G26" i="18"/>
  <c r="I26" i="18" s="1"/>
  <c r="G27" i="18"/>
  <c r="I27" i="18" s="1"/>
  <c r="G28" i="18"/>
  <c r="I28" i="18" s="1"/>
  <c r="G29" i="18"/>
  <c r="I29" i="18" s="1"/>
  <c r="G30" i="18"/>
  <c r="I30" i="18" s="1"/>
  <c r="G31" i="18"/>
  <c r="I31" i="18" s="1"/>
  <c r="G32" i="18"/>
  <c r="I32" i="18" s="1"/>
  <c r="G33" i="18"/>
  <c r="I33" i="18" s="1"/>
  <c r="G34" i="18"/>
  <c r="I34" i="18" s="1"/>
  <c r="G35" i="18"/>
  <c r="I35" i="18" s="1"/>
  <c r="G15" i="18"/>
  <c r="I15" i="18" s="1"/>
  <c r="I37" i="18" l="1"/>
  <c r="I39" i="18" s="1"/>
  <c r="I41" i="18" l="1"/>
  <c r="F88" i="9" l="1"/>
  <c r="G90" i="9" s="1"/>
  <c r="G88" i="9" l="1"/>
  <c r="G92" i="9" s="1"/>
</calcChain>
</file>

<file path=xl/sharedStrings.xml><?xml version="1.0" encoding="utf-8"?>
<sst xmlns="http://schemas.openxmlformats.org/spreadsheetml/2006/main" count="1354" uniqueCount="835">
  <si>
    <t xml:space="preserve">RENTRÉE DES ARTS
</t>
  </si>
  <si>
    <r>
      <rPr>
        <sz val="48"/>
        <color rgb="FF000000"/>
        <rFont val="Calibri"/>
      </rPr>
      <t>Offre promotionnelle valable du</t>
    </r>
    <r>
      <rPr>
        <b/>
        <sz val="48"/>
        <color rgb="FF000000"/>
        <rFont val="Calibri"/>
      </rPr>
      <t xml:space="preserve"> 01 juillet au 12 octobre 2024</t>
    </r>
  </si>
  <si>
    <t>NOM DU MAGASIN : _____________________________________</t>
  </si>
  <si>
    <t>N° CLIENT COLART : _____________________________________</t>
  </si>
  <si>
    <t>ADRESSE : _______________________________________________________________________________________</t>
  </si>
  <si>
    <t>______________________________________________________________________________________________</t>
  </si>
  <si>
    <t>COMMANDE PASSÉE PAR : ______________________________________________________________________</t>
  </si>
  <si>
    <t>DATE DE LIVRAISON DEMANDÉE : ______________________________________________________________________</t>
  </si>
  <si>
    <t>REMISE CLIENT:</t>
  </si>
  <si>
    <t xml:space="preserve">Codes-barres en colonne E visibles en téléchargeant la police </t>
  </si>
  <si>
    <t>https://www.dafont.com/fr/c39hrp48dhtt.font</t>
  </si>
  <si>
    <t>N° de page dans la plaquette</t>
  </si>
  <si>
    <t>N° du produit dans la plaquette</t>
  </si>
  <si>
    <t>Gamme</t>
  </si>
  <si>
    <t>Marque</t>
  </si>
  <si>
    <t>Code barre</t>
  </si>
  <si>
    <t>EAN</t>
  </si>
  <si>
    <t>Code produit</t>
  </si>
  <si>
    <t>Désignation</t>
  </si>
  <si>
    <t>UV</t>
  </si>
  <si>
    <t>tarif HT 2024</t>
  </si>
  <si>
    <t>Qté  promo</t>
  </si>
  <si>
    <t>Type de remise</t>
  </si>
  <si>
    <t>% de remise</t>
  </si>
  <si>
    <t>Prix brut promo</t>
  </si>
  <si>
    <t>Qté</t>
  </si>
  <si>
    <t>Total</t>
  </si>
  <si>
    <t>Nouvelle Huile fine</t>
  </si>
  <si>
    <t>Lefranc Bourgeois</t>
  </si>
  <si>
    <t>*3013643018612*</t>
  </si>
  <si>
    <t>3013643018612</t>
  </si>
  <si>
    <r>
      <t xml:space="preserve">Twin pack huile fine 2x200mL </t>
    </r>
    <r>
      <rPr>
        <sz val="18"/>
        <color rgb="FFFF0000"/>
        <rFont val="Calibri"/>
        <family val="2"/>
        <scheme val="minor"/>
      </rPr>
      <t>PRIX BRUT PROMO</t>
    </r>
  </si>
  <si>
    <t>/</t>
  </si>
  <si>
    <t>NOUVEAU</t>
  </si>
  <si>
    <t>Set d'initiation huile</t>
  </si>
  <si>
    <t>Winsor &amp; Newton</t>
  </si>
  <si>
    <t>*884955089330*</t>
  </si>
  <si>
    <t>884955089330</t>
  </si>
  <si>
    <t>1590265</t>
  </si>
  <si>
    <r>
      <t>Set d'initiation Artisan 10x12ml</t>
    </r>
    <r>
      <rPr>
        <sz val="18"/>
        <color rgb="FFFF0000"/>
        <rFont val="Calibri"/>
        <family val="2"/>
        <scheme val="minor"/>
      </rPr>
      <t xml:space="preserve"> </t>
    </r>
  </si>
  <si>
    <t>Complémentaire</t>
  </si>
  <si>
    <t>*884955089347*</t>
  </si>
  <si>
    <t>884955089347</t>
  </si>
  <si>
    <t>1590266</t>
  </si>
  <si>
    <r>
      <t>Set d'initiation Artisan 20x12ml</t>
    </r>
    <r>
      <rPr>
        <sz val="18"/>
        <color rgb="FFFF0000"/>
        <rFont val="Calibri"/>
        <family val="2"/>
        <scheme val="minor"/>
      </rPr>
      <t xml:space="preserve"> </t>
    </r>
  </si>
  <si>
    <t>*884955088838*</t>
  </si>
  <si>
    <t>884955088838</t>
  </si>
  <si>
    <t>1490694</t>
  </si>
  <si>
    <r>
      <t>Set d'initiation Winton 10x12ml</t>
    </r>
    <r>
      <rPr>
        <sz val="18"/>
        <color rgb="FFFF0000"/>
        <rFont val="Calibri"/>
        <family val="2"/>
        <scheme val="minor"/>
      </rPr>
      <t xml:space="preserve"> </t>
    </r>
  </si>
  <si>
    <t>*884955088845*</t>
  </si>
  <si>
    <t>884955088845</t>
  </si>
  <si>
    <t>1490695</t>
  </si>
  <si>
    <r>
      <t>Set d'initiation Winton 20x12ml</t>
    </r>
    <r>
      <rPr>
        <sz val="18"/>
        <color rgb="FFFF0000"/>
        <rFont val="Calibri"/>
        <family val="2"/>
        <scheme val="minor"/>
      </rPr>
      <t xml:space="preserve"> </t>
    </r>
  </si>
  <si>
    <t>Huile Winton</t>
  </si>
  <si>
    <t>*884955088814*</t>
  </si>
  <si>
    <t>884955088814</t>
  </si>
  <si>
    <r>
      <rPr>
        <sz val="18"/>
        <color rgb="FF000000"/>
        <rFont val="Calibri"/>
        <family val="2"/>
        <scheme val="minor"/>
      </rPr>
      <t>Twin pack huile Winton 2x200ml</t>
    </r>
    <r>
      <rPr>
        <sz val="18"/>
        <color rgb="FFFF0000"/>
        <rFont val="Calibri"/>
        <family val="2"/>
        <scheme val="minor"/>
      </rPr>
      <t xml:space="preserve"> </t>
    </r>
    <r>
      <rPr>
        <sz val="18"/>
        <color rgb="FF000000"/>
        <rFont val="Calibri"/>
        <family val="2"/>
        <scheme val="minor"/>
      </rPr>
      <t>Blanc de titane</t>
    </r>
    <r>
      <rPr>
        <sz val="18"/>
        <color rgb="FFFF0000"/>
        <rFont val="Calibri"/>
        <family val="2"/>
        <scheme val="minor"/>
      </rPr>
      <t xml:space="preserve"> </t>
    </r>
  </si>
  <si>
    <t>Substitutive</t>
  </si>
  <si>
    <t>Additif Acrylique</t>
  </si>
  <si>
    <t>*3013643006657*</t>
  </si>
  <si>
    <t>3013643006657</t>
  </si>
  <si>
    <t>300665</t>
  </si>
  <si>
    <t>Additif acrylique vernis brillant flacon 120ML</t>
  </si>
  <si>
    <t>*3013643006565*</t>
  </si>
  <si>
    <t>3013643006565</t>
  </si>
  <si>
    <t>Gesso pot de 1 L</t>
  </si>
  <si>
    <t>*3013643003380*</t>
  </si>
  <si>
    <t>3013643003380</t>
  </si>
  <si>
    <t>300338</t>
  </si>
  <si>
    <t>Liant Acrylique multi-effets 1 L</t>
  </si>
  <si>
    <t>Acrylique fine</t>
  </si>
  <si>
    <t>*3013643006848*</t>
  </si>
  <si>
    <t>3013643006848</t>
  </si>
  <si>
    <t>300684</t>
  </si>
  <si>
    <t>Set acrylique fine 5X80ML</t>
  </si>
  <si>
    <t>Sets Basics</t>
  </si>
  <si>
    <t>Liquitex</t>
  </si>
  <si>
    <t>*887452050131*</t>
  </si>
  <si>
    <t>887452050131</t>
  </si>
  <si>
    <t>101501</t>
  </si>
  <si>
    <t>Set acrylique Basics 6 tubes X 22ML couleurs primaires</t>
  </si>
  <si>
    <t>*887452050223*</t>
  </si>
  <si>
    <t>887452050223</t>
  </si>
  <si>
    <t>3699353</t>
  </si>
  <si>
    <t>Set acrylique Basics 12 tubes X 22 ML</t>
  </si>
  <si>
    <t>*887452050162*</t>
  </si>
  <si>
    <t>887452050162</t>
  </si>
  <si>
    <t>3699328</t>
  </si>
  <si>
    <t>Set acrylique Basics 24 tubes X 22 ML</t>
  </si>
  <si>
    <t>*887452032038*</t>
  </si>
  <si>
    <t>887452032038</t>
  </si>
  <si>
    <t xml:space="preserve">Set acrylique Basics 5 tubes X 118ML </t>
  </si>
  <si>
    <t>Sets Basics Fluid</t>
  </si>
  <si>
    <t>*887452056522*</t>
  </si>
  <si>
    <t>887452056522</t>
  </si>
  <si>
    <t>3699430</t>
  </si>
  <si>
    <t xml:space="preserve">Set acrylique Basics Fluid 6X118ML </t>
  </si>
  <si>
    <t>*887452056539*</t>
  </si>
  <si>
    <t>887452056539</t>
  </si>
  <si>
    <t>3699431</t>
  </si>
  <si>
    <t xml:space="preserve">Set acrylique Basics Fluid 12X118ML </t>
  </si>
  <si>
    <t>Aquarelle fine</t>
  </si>
  <si>
    <t>*3013646016608*</t>
  </si>
  <si>
    <t>3013646016608</t>
  </si>
  <si>
    <t>Aquarelle fine boîte plastique 12 demi-godets</t>
  </si>
  <si>
    <t>*3013643014454*</t>
  </si>
  <si>
    <t>3013643014454</t>
  </si>
  <si>
    <t>301445</t>
  </si>
  <si>
    <t xml:space="preserve">Aquarelle fine 12 demi-godets  </t>
  </si>
  <si>
    <t>*3013643014461*</t>
  </si>
  <si>
    <t>3013643014461</t>
  </si>
  <si>
    <t>301446</t>
  </si>
  <si>
    <t xml:space="preserve">Aquarelle fine 24 demi-godets  </t>
  </si>
  <si>
    <t>Additif Aquarelle</t>
  </si>
  <si>
    <t>*3013643011569*</t>
  </si>
  <si>
    <t>3013643011569</t>
  </si>
  <si>
    <t xml:space="preserve">Fluide à masquer bleu 75mL  </t>
  </si>
  <si>
    <t>Set d'initiation aquarelle</t>
  </si>
  <si>
    <t>*884955074220*</t>
  </si>
  <si>
    <t>884955074220</t>
  </si>
  <si>
    <t>0390664</t>
  </si>
  <si>
    <r>
      <t>Set d'initiation Cotman 10x5ml</t>
    </r>
    <r>
      <rPr>
        <sz val="18"/>
        <color rgb="FFFF0000"/>
        <rFont val="Calibri"/>
        <family val="2"/>
        <scheme val="minor"/>
      </rPr>
      <t xml:space="preserve"> </t>
    </r>
  </si>
  <si>
    <t>*884955074237*</t>
  </si>
  <si>
    <t>884955074237</t>
  </si>
  <si>
    <t>0390665</t>
  </si>
  <si>
    <t xml:space="preserve">Set d'initiation Cotman 20x5ml </t>
  </si>
  <si>
    <t>Aquarelle Cotman</t>
  </si>
  <si>
    <t>*5012572005784*</t>
  </si>
  <si>
    <t>5012572005784</t>
  </si>
  <si>
    <t>0390640</t>
  </si>
  <si>
    <t>Set  de poche esquisse</t>
  </si>
  <si>
    <t>*094376982312*</t>
  </si>
  <si>
    <t>094376982312</t>
  </si>
  <si>
    <t>0393209</t>
  </si>
  <si>
    <t>Présentoir de 12 boîtes sketchers pocket box cotman</t>
  </si>
  <si>
    <t>Gouache Linel</t>
  </si>
  <si>
    <t>*3013643012399*</t>
  </si>
  <si>
    <t>3013643012399</t>
  </si>
  <si>
    <r>
      <t>Set Gouache Extra-Fine Linel 6x14 ML Couleurs primaires</t>
    </r>
    <r>
      <rPr>
        <sz val="18"/>
        <color rgb="FFFF0000"/>
        <rFont val="Calibri"/>
        <family val="2"/>
        <scheme val="minor"/>
      </rPr>
      <t xml:space="preserve">  </t>
    </r>
  </si>
  <si>
    <t>*3013643012405*</t>
  </si>
  <si>
    <t>3013643012405</t>
  </si>
  <si>
    <t xml:space="preserve">Set Gouache Extra-Fine Linel 10x14 ML Doubles primaires  </t>
  </si>
  <si>
    <t>Gouache Étude</t>
  </si>
  <si>
    <t>*3013643012412*</t>
  </si>
  <si>
    <t>3013643012412</t>
  </si>
  <si>
    <r>
      <t>Set Etudiant Gouache Etude 5x80 ML</t>
    </r>
    <r>
      <rPr>
        <sz val="18"/>
        <color rgb="FFFF0000"/>
        <rFont val="Calibri"/>
        <family val="2"/>
        <scheme val="minor"/>
      </rPr>
      <t xml:space="preserve"> </t>
    </r>
  </si>
  <si>
    <t>Gouache Désigners</t>
  </si>
  <si>
    <t>094376885637</t>
  </si>
  <si>
    <t>690174</t>
  </si>
  <si>
    <r>
      <t>Set Gouache designer 6x14ml</t>
    </r>
    <r>
      <rPr>
        <sz val="18"/>
        <color rgb="FFFF0000"/>
        <rFont val="Calibri"/>
        <family val="2"/>
        <scheme val="minor"/>
      </rPr>
      <t xml:space="preserve"> </t>
    </r>
  </si>
  <si>
    <t>Chevalet</t>
  </si>
  <si>
    <t>Sans marque</t>
  </si>
  <si>
    <t>*884955061978*</t>
  </si>
  <si>
    <t>884955061978</t>
  </si>
  <si>
    <t>7006556</t>
  </si>
  <si>
    <t>chevalet EBRO A3</t>
  </si>
  <si>
    <t>*884955061985*</t>
  </si>
  <si>
    <t>884955061985</t>
  </si>
  <si>
    <t>7006557</t>
  </si>
  <si>
    <t>chevalet DANUBE A2</t>
  </si>
  <si>
    <t>*884955061992*</t>
  </si>
  <si>
    <t>884955061992</t>
  </si>
  <si>
    <t>7006558</t>
  </si>
  <si>
    <t>chevalet VARDE</t>
  </si>
  <si>
    <t>Couteaux</t>
  </si>
  <si>
    <t>*3013643650270*</t>
  </si>
  <si>
    <t>3013643650270</t>
  </si>
  <si>
    <t>Set de 6 couteaux à peindre</t>
  </si>
  <si>
    <t>Couteaux Basics</t>
  </si>
  <si>
    <t>887452047117</t>
  </si>
  <si>
    <t>3699372</t>
  </si>
  <si>
    <r>
      <t xml:space="preserve">Basics Set 6 couteaux en métal </t>
    </r>
    <r>
      <rPr>
        <sz val="18"/>
        <color rgb="FFFF0000"/>
        <rFont val="Calibri"/>
        <family val="2"/>
        <scheme val="minor"/>
      </rPr>
      <t xml:space="preserve"> </t>
    </r>
    <r>
      <rPr>
        <sz val="18"/>
        <color theme="1"/>
        <rFont val="Calibri"/>
        <family val="2"/>
        <scheme val="minor"/>
      </rPr>
      <t xml:space="preserve"> </t>
    </r>
  </si>
  <si>
    <t>Palette Basics</t>
  </si>
  <si>
    <t>780804861181</t>
  </si>
  <si>
    <t>Palette plastique rectangulaire</t>
  </si>
  <si>
    <t>780804861198</t>
  </si>
  <si>
    <t xml:space="preserve">Palette plastique rectangulaire large </t>
  </si>
  <si>
    <t>780804861266</t>
  </si>
  <si>
    <t xml:space="preserve">Palette plastique fleur </t>
  </si>
  <si>
    <t>Pinceaux Basics</t>
  </si>
  <si>
    <t>*887452047070*</t>
  </si>
  <si>
    <t>887452047070</t>
  </si>
  <si>
    <t>3699368</t>
  </si>
  <si>
    <t>Basics Set 3 pinceaux soie de porc naturelle 1/2", 1",  2"</t>
  </si>
  <si>
    <t>*887452047087*</t>
  </si>
  <si>
    <t>887452047087</t>
  </si>
  <si>
    <t>3699369</t>
  </si>
  <si>
    <t>Basics Set 3 pinceaux synthétiques 1/2", 1", 2"</t>
  </si>
  <si>
    <t>*887452047094*</t>
  </si>
  <si>
    <t>887452047094</t>
  </si>
  <si>
    <t>3699370</t>
  </si>
  <si>
    <t>Basics Set 2 pinceaux synthétiques 1 1/2",2"</t>
  </si>
  <si>
    <t>Pinceaux Foundation Acrylique</t>
  </si>
  <si>
    <t>*884955030493*</t>
  </si>
  <si>
    <t>884955030493</t>
  </si>
  <si>
    <t>5295001</t>
  </si>
  <si>
    <t>Set De Pinceaux Acrylique Foundation X3 Manche Court Ronds 1/3/5</t>
  </si>
  <si>
    <t>*884955030509*</t>
  </si>
  <si>
    <t>884955030509</t>
  </si>
  <si>
    <t>5295002</t>
  </si>
  <si>
    <t>Set De Pinceaux Acrylique Foundation X3 Manche Court Plats 4/10/14</t>
  </si>
  <si>
    <t>*884955030516*</t>
  </si>
  <si>
    <t>884955030516</t>
  </si>
  <si>
    <t>5295003</t>
  </si>
  <si>
    <t>Set De Pinceaux Acrylique Foundation X3 Manche Court Assortis 2/2/4</t>
  </si>
  <si>
    <t>*884955030554*</t>
  </si>
  <si>
    <t>884955030554</t>
  </si>
  <si>
    <t>5295007</t>
  </si>
  <si>
    <t>Set De Pinceaux Acrylique Foundation X6 Manche Court Assortis</t>
  </si>
  <si>
    <t>*884955030561*</t>
  </si>
  <si>
    <t>884955030561</t>
  </si>
  <si>
    <t>5295008</t>
  </si>
  <si>
    <t>Set De Brosses Acrylique Foundation X6 Manche Long Assortis</t>
  </si>
  <si>
    <t>Pinceaux Foundation Aquarelle</t>
  </si>
  <si>
    <t>*884955030585*</t>
  </si>
  <si>
    <t>884955030585</t>
  </si>
  <si>
    <t>5295010</t>
  </si>
  <si>
    <t>Set De Pinceaux Aquarelle Foundation X3 Ronds 2/4/6</t>
  </si>
  <si>
    <t>*884955030592*</t>
  </si>
  <si>
    <t>884955030592</t>
  </si>
  <si>
    <t>5295011</t>
  </si>
  <si>
    <t>Set De Pinceaux Aquarelle Foundation X3 Assortis 1/3/5</t>
  </si>
  <si>
    <t>*884955030608*</t>
  </si>
  <si>
    <t>884955030608</t>
  </si>
  <si>
    <t>5295012</t>
  </si>
  <si>
    <t>Set De Pinceaux Aquarelle Foundation X3 Assortis 3/1/2</t>
  </si>
  <si>
    <t>*884955030622*</t>
  </si>
  <si>
    <t>884955030622</t>
  </si>
  <si>
    <t>5295014</t>
  </si>
  <si>
    <t>Set De Pinceaux Aquarelle Foundation X4 Assortis 3/5/2/4</t>
  </si>
  <si>
    <t>*884955030639*</t>
  </si>
  <si>
    <t>884955030639</t>
  </si>
  <si>
    <t>5295015</t>
  </si>
  <si>
    <t>Set De Pinceaux Aquarelle Foundation X6 Assortis 2/3/5/3/5/6</t>
  </si>
  <si>
    <t>*884955030646*</t>
  </si>
  <si>
    <t>884955030646</t>
  </si>
  <si>
    <t>5295016</t>
  </si>
  <si>
    <t>Set De Pinceaux Aquarelle Foundation X6 Assortis 1/2/5/6/3/4</t>
  </si>
  <si>
    <t>Roue des couleurs</t>
  </si>
  <si>
    <t>*088107234511*</t>
  </si>
  <si>
    <t>088107234511</t>
  </si>
  <si>
    <t>CCL1</t>
  </si>
  <si>
    <t xml:space="preserve">Roue des couleurs -grand format </t>
  </si>
  <si>
    <t>*088107235013*</t>
  </si>
  <si>
    <t>088107235013</t>
  </si>
  <si>
    <t>PCCL1</t>
  </si>
  <si>
    <t xml:space="preserve">Roue des couleurs -petit format </t>
  </si>
  <si>
    <t>Promarker</t>
  </si>
  <si>
    <t>*884955071045*</t>
  </si>
  <si>
    <t>884955071045</t>
  </si>
  <si>
    <t>0290154</t>
  </si>
  <si>
    <t>Set de 6 promarker - tons neutres</t>
  </si>
  <si>
    <t>*884955070352*</t>
  </si>
  <si>
    <t>884955070352</t>
  </si>
  <si>
    <t>0290110</t>
  </si>
  <si>
    <t>Set de 6 promarker - tons vibrants</t>
  </si>
  <si>
    <t>*884955070369*</t>
  </si>
  <si>
    <t>884955070369</t>
  </si>
  <si>
    <t>0290111</t>
  </si>
  <si>
    <t>Set de 6 promarker - tons riches</t>
  </si>
  <si>
    <t>*884955070376*</t>
  </si>
  <si>
    <t>884955070376</t>
  </si>
  <si>
    <t>0290112</t>
  </si>
  <si>
    <t>Set de 6 promarker - tons moyens</t>
  </si>
  <si>
    <t>*884955070383*</t>
  </si>
  <si>
    <t>884955070383</t>
  </si>
  <si>
    <t>0290113</t>
  </si>
  <si>
    <t>Set de 6 promarker - tons pastels</t>
  </si>
  <si>
    <t>*884955070390*</t>
  </si>
  <si>
    <t>884955070390</t>
  </si>
  <si>
    <t>0290114</t>
  </si>
  <si>
    <t>Set de 6 promarker - teintes chairs - set 1</t>
  </si>
  <si>
    <t>*884955070406*</t>
  </si>
  <si>
    <t>884955070406</t>
  </si>
  <si>
    <t>0290115</t>
  </si>
  <si>
    <t>Set de 6 promarker - teintes chairs - set 2</t>
  </si>
  <si>
    <t>*884955073841*</t>
  </si>
  <si>
    <t>884955073841</t>
  </si>
  <si>
    <t>0290157</t>
  </si>
  <si>
    <t>Set de 6 promarker - Tons jaunes</t>
  </si>
  <si>
    <t>*884955073858*</t>
  </si>
  <si>
    <t>884955073858</t>
  </si>
  <si>
    <t>0290158</t>
  </si>
  <si>
    <t>Set de 6 promarker - Tons verts</t>
  </si>
  <si>
    <t>*884955073865*</t>
  </si>
  <si>
    <t>884955073865</t>
  </si>
  <si>
    <t>0290159</t>
  </si>
  <si>
    <t>Set de 6 promarker - Tons rouges</t>
  </si>
  <si>
    <t>*884955073872*</t>
  </si>
  <si>
    <t>884955073872</t>
  </si>
  <si>
    <t>0290160</t>
  </si>
  <si>
    <t>Set de 6 promarker - Tons terreux</t>
  </si>
  <si>
    <t>*884955080122*</t>
  </si>
  <si>
    <t>884955080122</t>
  </si>
  <si>
    <t>0290172</t>
  </si>
  <si>
    <t xml:space="preserve">Set de 12 promarkers - Tons de chair </t>
  </si>
  <si>
    <t>*884955070628*</t>
  </si>
  <si>
    <t>884955070628</t>
  </si>
  <si>
    <t>0290137</t>
  </si>
  <si>
    <t>Set de 12 promarkers - set n°1</t>
  </si>
  <si>
    <t>*884955070635*</t>
  </si>
  <si>
    <t>884955070635</t>
  </si>
  <si>
    <t>0290138</t>
  </si>
  <si>
    <t>Set de 12 promarkers - set n°2</t>
  </si>
  <si>
    <t>*884955063460*</t>
  </si>
  <si>
    <t>884955063460</t>
  </si>
  <si>
    <t>0290081</t>
  </si>
  <si>
    <t xml:space="preserve">Trousse de 24 promarker - tonalités grises et noires </t>
  </si>
  <si>
    <t>*884955073902*</t>
  </si>
  <si>
    <t>884955073902</t>
  </si>
  <si>
    <t>0290163</t>
  </si>
  <si>
    <r>
      <t>Trousse de 24 promarker - Architecture</t>
    </r>
    <r>
      <rPr>
        <sz val="18"/>
        <color rgb="FFFF0000"/>
        <rFont val="Calibri"/>
        <family val="2"/>
        <scheme val="minor"/>
      </rPr>
      <t xml:space="preserve"> </t>
    </r>
  </si>
  <si>
    <t>*884955063439*</t>
  </si>
  <si>
    <t>884955063439</t>
  </si>
  <si>
    <t>0290078</t>
  </si>
  <si>
    <t>Trousse de 24 promarker - Art et illustrations</t>
  </si>
  <si>
    <t>*884955043295*</t>
  </si>
  <si>
    <t>884955043295</t>
  </si>
  <si>
    <t>0290030</t>
  </si>
  <si>
    <t>Trousse de 24 promarker - etudiant designer</t>
  </si>
  <si>
    <t>*884955060551*</t>
  </si>
  <si>
    <t>884955060551</t>
  </si>
  <si>
    <t>0290067</t>
  </si>
  <si>
    <t>Coffret de 48 promarker - collection des essentiels</t>
  </si>
  <si>
    <t>Promarker Brush</t>
  </si>
  <si>
    <t>*884955070505*</t>
  </si>
  <si>
    <t>884955070505</t>
  </si>
  <si>
    <t>0290125</t>
  </si>
  <si>
    <t>Set de 6 promarker brush - tons pastels</t>
  </si>
  <si>
    <t>*884955070499*</t>
  </si>
  <si>
    <t>884955070499</t>
  </si>
  <si>
    <t>0290124</t>
  </si>
  <si>
    <t>Set de 6 promarker brush - tons moyens</t>
  </si>
  <si>
    <t>*884955070512*</t>
  </si>
  <si>
    <t>884955070512</t>
  </si>
  <si>
    <t>0290126</t>
  </si>
  <si>
    <t>Set de 6 promarker brush - tons riches</t>
  </si>
  <si>
    <t>*884955070529*</t>
  </si>
  <si>
    <t>884955070529</t>
  </si>
  <si>
    <t>0290127</t>
  </si>
  <si>
    <t>Set de 6 promarker brush - teintes chair</t>
  </si>
  <si>
    <t>*884955070697*</t>
  </si>
  <si>
    <t>884955070697</t>
  </si>
  <si>
    <t>0290144</t>
  </si>
  <si>
    <t>Set de 12 promarker brush + 1 blender - tons neutres</t>
  </si>
  <si>
    <t>*884955070703*</t>
  </si>
  <si>
    <t>884955070703</t>
  </si>
  <si>
    <t>0290145</t>
  </si>
  <si>
    <t>Set de 12 promarker brush + 1 blender - tons vibrants</t>
  </si>
  <si>
    <t>*884955063446*</t>
  </si>
  <si>
    <t>884955063446</t>
  </si>
  <si>
    <t>0290079</t>
  </si>
  <si>
    <t>Trousse 24 promarker brush - etudiant designer</t>
  </si>
  <si>
    <t>Promarker assortis</t>
  </si>
  <si>
    <t>*884955043363*</t>
  </si>
  <si>
    <t>884955043363</t>
  </si>
  <si>
    <t>0290037</t>
  </si>
  <si>
    <t>Trousse 24 marqueurs assortis (12 promarker, 6 promarker brush, 3 promarker metallic, 3 promarker neon)</t>
  </si>
  <si>
    <t>Studio Collection</t>
  </si>
  <si>
    <t>*884955065013*</t>
  </si>
  <si>
    <t>884955065013</t>
  </si>
  <si>
    <t>0490016</t>
  </si>
  <si>
    <t xml:space="preserve">Studio collection - boîte métal 12 crayons aquarelle à mine tendre et épaisse </t>
  </si>
  <si>
    <t>*884955064924*</t>
  </si>
  <si>
    <t>884955064924</t>
  </si>
  <si>
    <t>0490015</t>
  </si>
  <si>
    <t>Studio collection - boîte métal 24 crayons aquarelle à mine tendre et épaisse</t>
  </si>
  <si>
    <t>*884955080627*</t>
  </si>
  <si>
    <t>884955080627</t>
  </si>
  <si>
    <t>0490057</t>
  </si>
  <si>
    <t>Studio collection - boîte métal 48 crayons aquarelle à mine tendre et épaisse</t>
  </si>
  <si>
    <t>*884955064894*</t>
  </si>
  <si>
    <t>884955064894</t>
  </si>
  <si>
    <t>0490012</t>
  </si>
  <si>
    <t>Studio collection - boîte métal 12 crayons de couleur à mine moyenne</t>
  </si>
  <si>
    <t>*884955064900*</t>
  </si>
  <si>
    <t>884955064900</t>
  </si>
  <si>
    <t>0490013</t>
  </si>
  <si>
    <t>Studio collection - boîte métal 24 crayons de couleur à mine moyenne</t>
  </si>
  <si>
    <t>*884955064917*</t>
  </si>
  <si>
    <t>884955064917</t>
  </si>
  <si>
    <t>0490014</t>
  </si>
  <si>
    <t>Studio collection - boîte métal 48 crayons de couleur à mine moyenne</t>
  </si>
  <si>
    <t>884955064863</t>
  </si>
  <si>
    <t>0490009</t>
  </si>
  <si>
    <t xml:space="preserve">Studio collection - blister 5 crayons esquisse et gomme </t>
  </si>
  <si>
    <t>*884955064887*</t>
  </si>
  <si>
    <t>884955064887</t>
  </si>
  <si>
    <t>0490011</t>
  </si>
  <si>
    <t>Studio collection - boîte métal 6 crayons esquisse</t>
  </si>
  <si>
    <t>*884955064870*</t>
  </si>
  <si>
    <t>884955064870</t>
  </si>
  <si>
    <t>0490010</t>
  </si>
  <si>
    <t>Studio collection - boîte métal 10 pièces esquisse (7 crayons, 1 gomme, 1 taille-crayons, 1 estompe)</t>
  </si>
  <si>
    <t>884955064818</t>
  </si>
  <si>
    <t>0490004</t>
  </si>
  <si>
    <t xml:space="preserve">Studio collection - blister 5 crayons graphite et gomme </t>
  </si>
  <si>
    <t>*884955064832*</t>
  </si>
  <si>
    <t>884955064832</t>
  </si>
  <si>
    <t>0490006</t>
  </si>
  <si>
    <t>Studio collection - boîte métal 6 crayons graphite</t>
  </si>
  <si>
    <t>*884955064856*</t>
  </si>
  <si>
    <t>884955064856</t>
  </si>
  <si>
    <t>0490008</t>
  </si>
  <si>
    <t xml:space="preserve">Studio collection - boîte métal 12 crayons graphite </t>
  </si>
  <si>
    <t>884955064849</t>
  </si>
  <si>
    <t>0490007</t>
  </si>
  <si>
    <t xml:space="preserve">Studio collection - boîte métal 12 crayons graphite  mines tendre </t>
  </si>
  <si>
    <t>884955069677</t>
  </si>
  <si>
    <t>0490025</t>
  </si>
  <si>
    <t xml:space="preserve">Studio collection - boîte métal  6 crayons fusains assortis </t>
  </si>
  <si>
    <t>Encre</t>
  </si>
  <si>
    <t>*094376895346*</t>
  </si>
  <si>
    <t>094376895346</t>
  </si>
  <si>
    <t>1011030</t>
  </si>
  <si>
    <t xml:space="preserve">Encre de chine 30mL noir avec compte-goutte </t>
  </si>
  <si>
    <t>*094376953053*</t>
  </si>
  <si>
    <t>094376953053</t>
  </si>
  <si>
    <t>1040030</t>
  </si>
  <si>
    <t>Encre de chine 250mL noir avec compte goutte</t>
  </si>
  <si>
    <t>*3013640590746*</t>
  </si>
  <si>
    <t>3013640590746</t>
  </si>
  <si>
    <t>Encre de chine Nan-King flacon 30ML</t>
  </si>
  <si>
    <t>Fineliner</t>
  </si>
  <si>
    <t>*884955093306*</t>
  </si>
  <si>
    <t>884955093306</t>
  </si>
  <si>
    <t>0290178</t>
  </si>
  <si>
    <t>Set de 3 fineliners-pointes 0.05, 0.1, 0.3mm</t>
  </si>
  <si>
    <t>*884955093313*</t>
  </si>
  <si>
    <t>884955093313</t>
  </si>
  <si>
    <t>0290179</t>
  </si>
  <si>
    <t>Set de 3 fineliners-pointes- 0.5, 0.8, 1.0mm</t>
  </si>
  <si>
    <t>*884955060773*</t>
  </si>
  <si>
    <t>884955060773</t>
  </si>
  <si>
    <t>0290068</t>
  </si>
  <si>
    <t>Set de 5 fineliners-pointes assorties</t>
  </si>
  <si>
    <t>Papier</t>
  </si>
  <si>
    <t>*884955076934*</t>
  </si>
  <si>
    <t>884955076934</t>
  </si>
  <si>
    <t>6002013</t>
  </si>
  <si>
    <t>Papier bleedprof 160 A3 25p</t>
  </si>
  <si>
    <t>*884955076927*</t>
  </si>
  <si>
    <t>884955076927</t>
  </si>
  <si>
    <t>6002012</t>
  </si>
  <si>
    <t>Papier bleedprof 160 A4 25p</t>
  </si>
  <si>
    <t>*884955076897*</t>
  </si>
  <si>
    <t>884955076897</t>
  </si>
  <si>
    <t>6002009</t>
  </si>
  <si>
    <t>Papier bleedproof bloc 75g A3 50 feuilles</t>
  </si>
  <si>
    <t>*884955076880*</t>
  </si>
  <si>
    <t>884955076880</t>
  </si>
  <si>
    <t>6002008</t>
  </si>
  <si>
    <t>Papier bleedproof bloc 75g A4 50 feuilles</t>
  </si>
  <si>
    <t>Sets</t>
  </si>
  <si>
    <t>Conté à Paris</t>
  </si>
  <si>
    <t>*646217504117*</t>
  </si>
  <si>
    <t>646217504117</t>
  </si>
  <si>
    <t>Boîte métal Esquisse</t>
  </si>
  <si>
    <t>*646217504100*</t>
  </si>
  <si>
    <t>646217504100</t>
  </si>
  <si>
    <t>Boîte métal Pierre Noire</t>
  </si>
  <si>
    <t>*3013645000158*</t>
  </si>
  <si>
    <t>3013645000158</t>
  </si>
  <si>
    <t>Boîte métal 12 crayons pastel</t>
  </si>
  <si>
    <t>*646217504049*</t>
  </si>
  <si>
    <t>646217504049</t>
  </si>
  <si>
    <t>Boîte métal 12 crayons Graphite</t>
  </si>
  <si>
    <t>*3013645004026*</t>
  </si>
  <si>
    <t>3013645004026</t>
  </si>
  <si>
    <t>Boîte métal 12 crayons Esquisse</t>
  </si>
  <si>
    <t>Fusains</t>
  </si>
  <si>
    <t>*646217500904*</t>
  </si>
  <si>
    <t>646217500904</t>
  </si>
  <si>
    <t>50090</t>
  </si>
  <si>
    <t>Blister X5 Fusains naturels rond 6MM</t>
  </si>
  <si>
    <t>*646217500911*</t>
  </si>
  <si>
    <t>646217500911</t>
  </si>
  <si>
    <t>Blister 3 fusains naturels 11mm</t>
  </si>
  <si>
    <t>*646217500898*</t>
  </si>
  <si>
    <t>646217500898</t>
  </si>
  <si>
    <t>50089</t>
  </si>
  <si>
    <t>Blister X5 Fusains naturels carré</t>
  </si>
  <si>
    <t>Carrés</t>
  </si>
  <si>
    <t>*646217502458*</t>
  </si>
  <si>
    <t>646217502458</t>
  </si>
  <si>
    <t>50245</t>
  </si>
  <si>
    <t>Carrés couleurs portrait X12 boîte pegboardable</t>
  </si>
  <si>
    <t>*646217502465*</t>
  </si>
  <si>
    <t>646217502465</t>
  </si>
  <si>
    <t>50246</t>
  </si>
  <si>
    <t>Carrés couleurs paysage X12 boîte pegboardable</t>
  </si>
  <si>
    <t>*646217502441*</t>
  </si>
  <si>
    <t>646217502441</t>
  </si>
  <si>
    <t>50244</t>
  </si>
  <si>
    <t>Carrés couleurs assortis X12 boîte pegboardable</t>
  </si>
  <si>
    <t>*646217502472*</t>
  </si>
  <si>
    <t>646217502472</t>
  </si>
  <si>
    <t>50247</t>
  </si>
  <si>
    <t>Boîte pegboardable  de 12 carrés esquisse assortis</t>
  </si>
  <si>
    <t>*646217500850*</t>
  </si>
  <si>
    <t>646217500850</t>
  </si>
  <si>
    <t>50085</t>
  </si>
  <si>
    <t xml:space="preserve">Set de 3 estompes, 1 tortillon et une gomme mie de pain </t>
  </si>
  <si>
    <t>*646217500737*</t>
  </si>
  <si>
    <t>646217500737</t>
  </si>
  <si>
    <t>50073</t>
  </si>
  <si>
    <t>Set crayons et fusains</t>
  </si>
  <si>
    <t>Fixatif</t>
  </si>
  <si>
    <t>*646217502434*</t>
  </si>
  <si>
    <t>646217502434</t>
  </si>
  <si>
    <t>50243</t>
  </si>
  <si>
    <t>Fixatif spray 400 ml</t>
  </si>
  <si>
    <t>Crayons</t>
  </si>
  <si>
    <t>*646217501055*</t>
  </si>
  <si>
    <t>646217501055</t>
  </si>
  <si>
    <t>50105</t>
  </si>
  <si>
    <t>Blister X6 Crayons Dessin</t>
  </si>
  <si>
    <t>*646217501062*</t>
  </si>
  <si>
    <t>646217501062</t>
  </si>
  <si>
    <t>50106</t>
  </si>
  <si>
    <t>Blister X6 Crayons assortis</t>
  </si>
  <si>
    <t>Gomme mie de pain</t>
  </si>
  <si>
    <t>*3013645002107*</t>
  </si>
  <si>
    <t>3013645002107</t>
  </si>
  <si>
    <t>500210</t>
  </si>
  <si>
    <t>Edding</t>
  </si>
  <si>
    <t>*4004764928156*</t>
  </si>
  <si>
    <t>4004764928156</t>
  </si>
  <si>
    <t>4-4200-6999</t>
  </si>
  <si>
    <t>e-4200 - Boite 6 couleurs chaudes - rouge, orange, marron, rose, rouge carmin et cramoisi</t>
  </si>
  <si>
    <t>*4004764960699*</t>
  </si>
  <si>
    <t>4004764960699</t>
  </si>
  <si>
    <t>4-4200-6099</t>
  </si>
  <si>
    <t>e-4200 - Boite 6 couleurs froides - noir, violet, bleu clair, vert clair, turquoise et bleu acier</t>
  </si>
  <si>
    <t>*4004764928149*</t>
  </si>
  <si>
    <t>4004764928149</t>
  </si>
  <si>
    <t>4-4200-6</t>
  </si>
  <si>
    <t>e-4200 - Boite 6 couleurs standards - noir, rouge, bleu, vert, jaune et marron</t>
  </si>
  <si>
    <t>*4057305013224*</t>
  </si>
  <si>
    <t>4057305013224</t>
  </si>
  <si>
    <t>4-4600-5999</t>
  </si>
  <si>
    <t>e-4600 - boite 5 couleurs "chaudes" - noir, rouge, orange, rose, carmin</t>
  </si>
  <si>
    <t>*4057305013255*</t>
  </si>
  <si>
    <t>4057305013255</t>
  </si>
  <si>
    <t>4-4600-5099</t>
  </si>
  <si>
    <t>e-4600 - boite 5 couleurs "froides" - noir, bleu, bleu clair, vert clair, bleu d'orient</t>
  </si>
  <si>
    <t>*4057305013576*</t>
  </si>
  <si>
    <t>4057305013576</t>
  </si>
  <si>
    <t>4-4600-10999</t>
  </si>
  <si>
    <t>e-4600 - boite 10 couleurs "classiques" (noir, rouge, bleu, vert, jaune, orange, marron, violet, rose, bleu clair)</t>
  </si>
  <si>
    <t>*4057305024350*</t>
  </si>
  <si>
    <t>4057305024350</t>
  </si>
  <si>
    <t>4-1340-20</t>
  </si>
  <si>
    <t>e-1340 Feutre pointe pinceau étui de 20 assortis (noir, rouge, bleu, vert, jaune, orange, marron, violet, rose, bleu clair, vert clair, ocre, turquoise, orange clair, abricot nude, melon jaune, mandarine, bleu azur, papaye, gris argent)</t>
  </si>
  <si>
    <t>* Dans la limite des stocks disponibles, voir conditions avec votre chef de secteur</t>
  </si>
  <si>
    <t>ADDITIFS HUILE - Page 3 de la plaquette</t>
  </si>
  <si>
    <t>VILLE : _______________________________________________________________________________________</t>
  </si>
  <si>
    <t>COMMANDE PASSEE PAR : ______________________________________________________________________</t>
  </si>
  <si>
    <t>DATE DE LIVRAISON DEMANDÉE : ________________________________________________________________</t>
  </si>
  <si>
    <t xml:space="preserve">REMISE SUBSTITUTIVE DE 40%                                                                    </t>
  </si>
  <si>
    <t>A PARTIR DE 40 ADDITIFS HUILE ACHETÉS*</t>
  </si>
  <si>
    <t>Références</t>
  </si>
  <si>
    <t>Codes produits</t>
  </si>
  <si>
    <t>Désignations</t>
  </si>
  <si>
    <t>Tarif € HT 2024</t>
  </si>
  <si>
    <t>Quantité</t>
  </si>
  <si>
    <t>Total commande</t>
  </si>
  <si>
    <t>PRÉPARER</t>
  </si>
  <si>
    <t>3013643000075</t>
  </si>
  <si>
    <t>300007</t>
  </si>
  <si>
    <t>L&amp;B ADDITIF ESSENCE PETROLE FLACON 75ML</t>
  </si>
  <si>
    <t>3013643000082</t>
  </si>
  <si>
    <t>300008</t>
  </si>
  <si>
    <t>L&amp;B ADDITIF ESSENCE PETROLE FLACON 250ML</t>
  </si>
  <si>
    <t>3013643000105</t>
  </si>
  <si>
    <t>300010</t>
  </si>
  <si>
    <t>L&amp;B ADDITIF ESSENCE PETROLE FLACON 1L</t>
  </si>
  <si>
    <t>3013643000013</t>
  </si>
  <si>
    <t>300001</t>
  </si>
  <si>
    <t>L&amp;B ADDITIF ESSENCE TEREBENTHINE FLACON 75ML</t>
  </si>
  <si>
    <t>3013643000020</t>
  </si>
  <si>
    <t>300002</t>
  </si>
  <si>
    <t>L&amp;B ADDITIF ESSENCE TEREBENTHINE FLACON 250ML</t>
  </si>
  <si>
    <t>3013643000044</t>
  </si>
  <si>
    <t>300004</t>
  </si>
  <si>
    <t>L&amp;B ADDITIF ESSENCE TEREBENTHINE FLACON 1L</t>
  </si>
  <si>
    <t>3013648101166</t>
  </si>
  <si>
    <t>810116</t>
  </si>
  <si>
    <t>L&amp;B ADDITIF ESSENCE DE PETROLE SANS ODEUR FLACON 75ML BLISTER</t>
  </si>
  <si>
    <t>3013643001706</t>
  </si>
  <si>
    <t>300170</t>
  </si>
  <si>
    <t>L&amp;B ADDITIF ESSENCE DE PETROLE SANS ODEUR FLACON 75ML</t>
  </si>
  <si>
    <t>3013643001713</t>
  </si>
  <si>
    <t>300171</t>
  </si>
  <si>
    <t>L&amp;B ADDITIF ESSENCE DE PETROLE SANS ODEUR FLACON 250 ML</t>
  </si>
  <si>
    <t>3013643001720</t>
  </si>
  <si>
    <t>300172</t>
  </si>
  <si>
    <t>L&amp;B ADDITIF ESSENCE DE PETROLE SANS ODEUR FLACON 1L</t>
  </si>
  <si>
    <t>3013643000051</t>
  </si>
  <si>
    <t>300005</t>
  </si>
  <si>
    <t>L&amp;B ADDITIF ESSENCE ASPIC FLACON 75ML</t>
  </si>
  <si>
    <t>3013643000068</t>
  </si>
  <si>
    <t>300006</t>
  </si>
  <si>
    <t>L&amp;B ADDITIF ESSENCE ASPIC FLACON 250ML</t>
  </si>
  <si>
    <t>FABRIQUER</t>
  </si>
  <si>
    <t>3013643000518</t>
  </si>
  <si>
    <t>300051</t>
  </si>
  <si>
    <t>L&amp;B ADDITIF SICCATIF DE COURTRAI BLANC 75ML</t>
  </si>
  <si>
    <t>3013643000525</t>
  </si>
  <si>
    <t>300052</t>
  </si>
  <si>
    <t>L&amp;B ADDITIF SICCATIF DE COURTRAI BLANC 250ML</t>
  </si>
  <si>
    <t>3013643000136</t>
  </si>
  <si>
    <t>300013</t>
  </si>
  <si>
    <t>L&amp;B ADDITIF HUILE LIN CLAIR FLACON 75ML</t>
  </si>
  <si>
    <t>3013643000143</t>
  </si>
  <si>
    <t>300014</t>
  </si>
  <si>
    <t>L&amp;B ADDITIF HUILE LIN CLAIR FLACON 250ML</t>
  </si>
  <si>
    <t>3013643000167</t>
  </si>
  <si>
    <t>300016</t>
  </si>
  <si>
    <t>L&amp;B ADDITIF HUILE LIN CLAIR FLACON 1L</t>
  </si>
  <si>
    <t>3013643000211</t>
  </si>
  <si>
    <t>300021</t>
  </si>
  <si>
    <t>L&amp;B ADDITIF HUILE OEILLETTE FLACON 75ML</t>
  </si>
  <si>
    <t>3013643000228</t>
  </si>
  <si>
    <t>300022</t>
  </si>
  <si>
    <t>L&amp;B ADDITIF HUILE OEILLETTE FLACON 250ML</t>
  </si>
  <si>
    <t>3013643002031</t>
  </si>
  <si>
    <t>300203</t>
  </si>
  <si>
    <t>L&amp;B ADDITIF HUILE DE CARTHAME FLACON 75ML</t>
  </si>
  <si>
    <t>CRÉER</t>
  </si>
  <si>
    <t>3013643002017</t>
  </si>
  <si>
    <t>300201</t>
  </si>
  <si>
    <t>L&amp;B ADDITIF HUILE STANDOLIE DE LIN FLACON 75ML</t>
  </si>
  <si>
    <t>3013643002024</t>
  </si>
  <si>
    <t>300202</t>
  </si>
  <si>
    <t>L&amp;B ADDITIF HUILE STANDOLIE DE LIN FLACON 250ML</t>
  </si>
  <si>
    <t>3013643001546</t>
  </si>
  <si>
    <t>300154</t>
  </si>
  <si>
    <t>L&amp;B ADDITIF MEDIUM VENITIEN SANS PLOMB TUBE 60ML</t>
  </si>
  <si>
    <t>3013643002314</t>
  </si>
  <si>
    <t>300231</t>
  </si>
  <si>
    <t>L&amp;B ADDITIF MEDIUM VENITIEN SANS PLOMB TUBE 200ML</t>
  </si>
  <si>
    <t>3013643001317</t>
  </si>
  <si>
    <t>300131</t>
  </si>
  <si>
    <t>L&amp;B ADDITIF MEDIUM D'EMPÂTEMENT GEL MAT 60ML</t>
  </si>
  <si>
    <t>3013643002307</t>
  </si>
  <si>
    <t>300230</t>
  </si>
  <si>
    <t>L&amp;B ADDITIF MEDIUM D'EMPÂTEMENT GEL MAT 200ML</t>
  </si>
  <si>
    <t>3013643001522</t>
  </si>
  <si>
    <t>300152</t>
  </si>
  <si>
    <t>L&amp;B ADDITIF MÉDIUM FLAMAND GEL BRILLANT 60ML</t>
  </si>
  <si>
    <t>3013643002291</t>
  </si>
  <si>
    <t>300229</t>
  </si>
  <si>
    <t>L&amp;B ADDITIF MÉDIUM FLAMAND GEL BRILLANT 200ML</t>
  </si>
  <si>
    <t>3013648101135</t>
  </si>
  <si>
    <t>810113</t>
  </si>
  <si>
    <t>L&amp;B ADDITIF MEDIUM ALKYDE FLACON 75ML BLISTER</t>
  </si>
  <si>
    <t>3013643001980</t>
  </si>
  <si>
    <t>300198</t>
  </si>
  <si>
    <t>L&amp;B ADDITIF MEDIUM ALKYDE FLACON 75ML</t>
  </si>
  <si>
    <t>3013643001997</t>
  </si>
  <si>
    <t>300199</t>
  </si>
  <si>
    <t>L&amp;B ADDITIF MEDIUM ALKYDE FLACON 250ML</t>
  </si>
  <si>
    <t>3013648101142</t>
  </si>
  <si>
    <t>810114</t>
  </si>
  <si>
    <t>L&amp;B ADDITIF MEDIUM A PEINDRE FLACON 75ML BLISTER</t>
  </si>
  <si>
    <t>3013643000266</t>
  </si>
  <si>
    <t>300026</t>
  </si>
  <si>
    <t>L&amp;B ADDITIF MEDIUM A PEINDRE FLACON 75ML</t>
  </si>
  <si>
    <t>3013643000273</t>
  </si>
  <si>
    <t>300027</t>
  </si>
  <si>
    <t>L&amp;B ADDITIF MEDIUM A PEINDRE FLACON 250ML</t>
  </si>
  <si>
    <t>3013643000297</t>
  </si>
  <si>
    <t>300029</t>
  </si>
  <si>
    <t>L&amp;B ADDITIF MEDIUM A PEINDRE FLACON 1L</t>
  </si>
  <si>
    <t>3013643000396</t>
  </si>
  <si>
    <t>300039</t>
  </si>
  <si>
    <t>L&amp;B ADDITIF SICCATIF H.DUROZIEZ FLACON 75ML</t>
  </si>
  <si>
    <t>3013643000358</t>
  </si>
  <si>
    <t>300035</t>
  </si>
  <si>
    <t>L&amp;B ADDITIF MEDIUM POUR GLACIS FLAMAND AMBRE-BRILLANT 75ML</t>
  </si>
  <si>
    <t>3013643000365</t>
  </si>
  <si>
    <t>L&amp;B ADDITIF MEDIUM POUR GLACIS FLAMAND AMBRE-BRILLANT 250ML</t>
  </si>
  <si>
    <t>3013643000303</t>
  </si>
  <si>
    <t>300030</t>
  </si>
  <si>
    <t>L&amp;B ADDITIF MÉDIUM À PEINDRE À PRISE LENTE J.G. VIBERT 75ML</t>
  </si>
  <si>
    <t>3013643000310</t>
  </si>
  <si>
    <t>300031</t>
  </si>
  <si>
    <t>L&amp;B ADDITIF MÉDIUM À PEINDRE À PRISE LENTE J.G. VIBERT 250ML</t>
  </si>
  <si>
    <t>3013643001683</t>
  </si>
  <si>
    <t>300168</t>
  </si>
  <si>
    <t>L&amp;B ADDITIF MEDIUM A PEINDRE MAT FLACON 75 ML</t>
  </si>
  <si>
    <t>3013643000341</t>
  </si>
  <si>
    <t>300034</t>
  </si>
  <si>
    <t>L&amp;B ADDITIF MEDIUM A L'OEUF FLACON 75ML</t>
  </si>
  <si>
    <t>PROTÉGER</t>
  </si>
  <si>
    <t>3013643000563</t>
  </si>
  <si>
    <t>300056</t>
  </si>
  <si>
    <t>L&amp;B ADDITIF VERNIS RETOUCHER VIBERT FLACON 75ML</t>
  </si>
  <si>
    <t>3013643000570</t>
  </si>
  <si>
    <t>300057</t>
  </si>
  <si>
    <t>L&amp;B ADDITIF VERNIS RETOUCHER VIBERT FLACON 250ML</t>
  </si>
  <si>
    <t>3013643000624</t>
  </si>
  <si>
    <t>300062</t>
  </si>
  <si>
    <t>L&amp;B ADDITIF VERNIS RETOUCHER SURFIN FLACON 75ML</t>
  </si>
  <si>
    <t>3013643000631</t>
  </si>
  <si>
    <t>300063</t>
  </si>
  <si>
    <t>L&amp;B ADDITIF VERNIS RETOUCHER SURFIN FLACON 250L</t>
  </si>
  <si>
    <t>3013643002208</t>
  </si>
  <si>
    <t>300220</t>
  </si>
  <si>
    <t>L&amp;B ADDITIF VERNIS RETOUCHER SURFIN AEROSOL 150ML</t>
  </si>
  <si>
    <t>3013643002215</t>
  </si>
  <si>
    <t>300221</t>
  </si>
  <si>
    <t>L&amp;B ADDITIF VERNIS RETOUCHER SURFIN AEROSOL 400ML</t>
  </si>
  <si>
    <t>3013643000662</t>
  </si>
  <si>
    <t>300066</t>
  </si>
  <si>
    <t>L&amp;B ADDITIF VERNIS TABLEAU VIBERT FLACON 75ML</t>
  </si>
  <si>
    <t>3013643000679</t>
  </si>
  <si>
    <t>300067</t>
  </si>
  <si>
    <t>L&amp;B ADDITIF VERNIS TABLEAU VIBERT FLACON 250ML</t>
  </si>
  <si>
    <t>3013643000693</t>
  </si>
  <si>
    <t>300069</t>
  </si>
  <si>
    <t>L&amp;B ADDITIF VERNIS TABLEAU VIBERT FLACON 1L</t>
  </si>
  <si>
    <t>3013648101159</t>
  </si>
  <si>
    <t>810115</t>
  </si>
  <si>
    <t>L&amp;B ADDITIF VERNIS TABLEAU SURFIN FLACON 75ML BLISTER</t>
  </si>
  <si>
    <t>3013643000709</t>
  </si>
  <si>
    <t>300070</t>
  </si>
  <si>
    <t>L&amp;B ADDITIF VERNIS TABLEAU SURFIN FLACON 75ML</t>
  </si>
  <si>
    <t>3013643000716</t>
  </si>
  <si>
    <t>300071</t>
  </si>
  <si>
    <t>L&amp;B ADDITIF VERNIS TABLEAU SURFIN FLACON 250ML</t>
  </si>
  <si>
    <t>3013643000730</t>
  </si>
  <si>
    <t>300073</t>
  </si>
  <si>
    <t>L&amp;B ADDITIF VERNIS TABLEAU SURFIN FLACON 1L</t>
  </si>
  <si>
    <t>3013643002178</t>
  </si>
  <si>
    <t>300217</t>
  </si>
  <si>
    <t>L&amp;B ADDITIF VERNIS TABLEAU SURFIN AEROSOL 150ML</t>
  </si>
  <si>
    <t>3013643002192</t>
  </si>
  <si>
    <t>300219</t>
  </si>
  <si>
    <t>L&amp;B ADDITIF VERNIS TABLEAU SURFIN AEROSOL 400ML</t>
  </si>
  <si>
    <t>3013643000808</t>
  </si>
  <si>
    <t>300080</t>
  </si>
  <si>
    <t>L&amp;B ADDITIF VERNIS DAMMAR SURFIN FLACON 75ML</t>
  </si>
  <si>
    <t>3013643002055</t>
  </si>
  <si>
    <t>300205</t>
  </si>
  <si>
    <t>L&amp;B ADDITIF VERNIS ACRYLIQUE MAT ANTI UV FLACON 75ML</t>
  </si>
  <si>
    <t>3013643002062</t>
  </si>
  <si>
    <t>300206</t>
  </si>
  <si>
    <t>L&amp;B ADDITIF VERNIS ACRYLIQUE MAT ANTI UV FLACON 250ML</t>
  </si>
  <si>
    <t>3013643002130</t>
  </si>
  <si>
    <t>300213</t>
  </si>
  <si>
    <t>L&amp;B ADDITIF VERNIS ACRYLIQUE MAT ANTI UV AEROSOL 150ML</t>
  </si>
  <si>
    <t>3013643002147</t>
  </si>
  <si>
    <t>300214</t>
  </si>
  <si>
    <t>L&amp;B ADDITIF VERNIS ACRYLIQUE MAT ANTI UV AEROSOL 400ML</t>
  </si>
  <si>
    <t>3013643002079</t>
  </si>
  <si>
    <t>300207</t>
  </si>
  <si>
    <t>L&amp;B ADDITIF VERNIS SATINE TABLEAU ANTI UV FL 75ML</t>
  </si>
  <si>
    <t>3013643002086</t>
  </si>
  <si>
    <t>300208</t>
  </si>
  <si>
    <t>L&amp;B ADDITIF VERNIS SATINE TABLEAU ANTI UV FL 250ML</t>
  </si>
  <si>
    <t>3013643002154</t>
  </si>
  <si>
    <t>300215</t>
  </si>
  <si>
    <t>L&amp;B ADDITIF VERNIS SATINE TABLEAU ANTI UV AEROSOL 150ML</t>
  </si>
  <si>
    <t>3013643002161</t>
  </si>
  <si>
    <t>300216</t>
  </si>
  <si>
    <t>L&amp;B ADDITIF VERNIS SATINE TABLEAU ANTI UV AEROSOL 400ML</t>
  </si>
  <si>
    <t>NETTOYER</t>
  </si>
  <si>
    <t>3013643002277</t>
  </si>
  <si>
    <t>300227</t>
  </si>
  <si>
    <t>L&amp;B ADDITIF LIQUIDE A NETTOYER LES BROSSES 75 ML</t>
  </si>
  <si>
    <t>3013643002284</t>
  </si>
  <si>
    <t>300228</t>
  </si>
  <si>
    <t>L&amp;B ADDITIF LIQUIDE A NETTOYER LES BROSSES 250ML</t>
  </si>
  <si>
    <t xml:space="preserve">Sous-total </t>
  </si>
  <si>
    <t xml:space="preserve">Offre substitutive de 40% à partir de 40 additifs huile achetés </t>
  </si>
  <si>
    <t>TOTAL</t>
  </si>
  <si>
    <t>*Offre promotionnelle valable du 01 juillet au 12 octobre 2024</t>
  </si>
  <si>
    <t>Dans la limite des stocks disponibles</t>
  </si>
  <si>
    <t xml:space="preserve">                 </t>
  </si>
  <si>
    <t>PAPIER - Page  9 de la plaquette</t>
  </si>
  <si>
    <t>DATE DE LIVRAISON DEMANDÉE : ____________________________________________________________</t>
  </si>
  <si>
    <t>REMISE CLIENT</t>
  </si>
  <si>
    <t xml:space="preserve">REMISE COMPLÉMENTAIRE                                                                  </t>
  </si>
  <si>
    <t>15% à partir de 500€ de commande</t>
  </si>
  <si>
    <t>SC</t>
  </si>
  <si>
    <t xml:space="preserve">Tarif € HT remise client </t>
  </si>
  <si>
    <t>3013643006862</t>
  </si>
  <si>
    <t>300686</t>
  </si>
  <si>
    <t>LB BLOC PAPIER ACRYLIQUE 300G A3 15 FEUILLES</t>
  </si>
  <si>
    <t>3013643006879</t>
  </si>
  <si>
    <t>300687</t>
  </si>
  <si>
    <t>LB BLOC PAPIER ACRYLIQUE 300G A4 15 FEUILLES</t>
  </si>
  <si>
    <t>3013643006855</t>
  </si>
  <si>
    <t>300685</t>
  </si>
  <si>
    <t>LB BLOC PAPIER ACRYLIQUE 300G 51X41CM 15 FEUILLES</t>
  </si>
  <si>
    <t>3013643012511</t>
  </si>
  <si>
    <t>301251</t>
  </si>
  <si>
    <t>LB BLOC PAPIER MULTI-TECHNIQUES A4</t>
  </si>
  <si>
    <t>3013643013402</t>
  </si>
  <si>
    <t>LB STUDIO BLOC PAPIER ACRYLIQUE A3</t>
  </si>
  <si>
    <t>3013643013396</t>
  </si>
  <si>
    <t>LB STUDIO BLOC PAPIER ACRYLIQUE A4</t>
  </si>
  <si>
    <t>3013643013457</t>
  </si>
  <si>
    <t>LB STUDIO BLOC PAPIER NOIR A3</t>
  </si>
  <si>
    <t>3013643013440</t>
  </si>
  <si>
    <t>LB STUDIO BLOC PAPIER NOIR A4</t>
  </si>
  <si>
    <t>3013643013358</t>
  </si>
  <si>
    <t>LB STUDIO BLOC PAPIER DESSIN &amp; ESQUISSE A4 SPIRALE</t>
  </si>
  <si>
    <t>3013643013365</t>
  </si>
  <si>
    <t>LB STUDIO BLOC PAPIER DESSIN &amp; ESQUISSE A3</t>
  </si>
  <si>
    <t>3013643013341</t>
  </si>
  <si>
    <t>LB STUDIO BLOC PAPIER DESSIN &amp; ESQUISSE A4</t>
  </si>
  <si>
    <t>3013643013334</t>
  </si>
  <si>
    <t>LB STUDIO BLOC PAPIER DESSIN &amp; ESQUISSE A5</t>
  </si>
  <si>
    <t>3013643013471</t>
  </si>
  <si>
    <t>LB STUDIO CARNET DE DESSIN A4</t>
  </si>
  <si>
    <t>3013643013495</t>
  </si>
  <si>
    <t>LB STUDIO CARNET DE DESSIN A4 SPIRALE</t>
  </si>
  <si>
    <t>3013643013464</t>
  </si>
  <si>
    <t>LB STUDIO CARNET DE DESSIN A5</t>
  </si>
  <si>
    <t>3013643013488</t>
  </si>
  <si>
    <t>LB STUDIO CARNET DE DESSIN A5 SPIRALE</t>
  </si>
  <si>
    <t>3013643013389</t>
  </si>
  <si>
    <t>LB STUDIO BLOC PAPIER PASTEL A3</t>
  </si>
  <si>
    <t>3013643013372</t>
  </si>
  <si>
    <t>LB STUDIO BLOC PAPIER PASTEL A4</t>
  </si>
  <si>
    <t>3013643013433</t>
  </si>
  <si>
    <t>LB STUDIO BLOC PAPIER CALQUE A4</t>
  </si>
  <si>
    <t>3013643013426</t>
  </si>
  <si>
    <t>LB STUDIO BLOC PAPIER AQUARELLE A4</t>
  </si>
  <si>
    <t>3013643013419</t>
  </si>
  <si>
    <t>LB STUDIO BLOC PAPIER AQUARELLE A5</t>
  </si>
  <si>
    <t>Offre complémentaire de 15% à partir de 500€  de commande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</si>
</sst>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4" formatCode="_-&quot;£&quot;* #,##0.00_-;\-&quot;£&quot;* #,##0.00_-;_-&quot;£&quot;* &quot;-&quot;??_-;_-@_-"/>
    <numFmt numFmtId="43" formatCode="_-* #,##0.00_-;\-* #,##0.00_-;_-* &quot;-&quot;??_-;_-@_-"/>
    <numFmt numFmtId="164" formatCode="#,##0\ &quot;€&quot;;[Red]\-#,##0\ &quot;€&quot;"/>
    <numFmt numFmtId="165" formatCode="#,##0.00\ &quot;€&quot;;[Red]\-#,##0.00\ &quot;€&quot;"/>
    <numFmt numFmtId="166" formatCode="_-* #,##0.00\ &quot;€&quot;_-;\-* #,##0.00\ &quot;€&quot;_-;_-* &quot;-&quot;??\ &quot;€&quot;_-;_-@_-"/>
    <numFmt numFmtId="167" formatCode="_-* #,##0.00\ _€_-;\-* #,##0.00\ _€_-;_-* &quot;-&quot;??\ _€_-;_-@_-"/>
    <numFmt numFmtId="168" formatCode="[$€-43A]#,##0.00"/>
    <numFmt numFmtId="169" formatCode="_-* #,##0.00\ [$€-1]_-;\-* #,##0.00\ [$€-1]_-;_-* &quot;-&quot;??\ [$€-1]_-"/>
    <numFmt numFmtId="170" formatCode="_(&quot;$&quot;* #,##0.00_);_(&quot;$&quot;* \(#,##0.00\);_(&quot;$&quot;* &quot;-&quot;??_);_(@_)"/>
    <numFmt numFmtId="171" formatCode="#,##0.00\ &quot;€&quot;"/>
    <numFmt numFmtId="172" formatCode="#,##0_ ;\-#,##0\ "/>
    <numFmt numFmtId="173" formatCode="_(* #,##0.00_);_(* \(#,##0.00\);_(* &quot;-&quot;??_);_(@_)"/>
    <numFmt numFmtId="174" formatCode="[$-809]General"/>
    <numFmt numFmtId="175" formatCode="#,##0.00\ &quot;F&quot;;[Red]\-#,##0.00\ &quot;F&quot;"/>
    <numFmt numFmtId="176" formatCode="_-* #,##0.00\ [$€-40C]_-;\-* #,##0.00\ [$€-40C]_-;_-* &quot;-&quot;??\ [$€-40C]_-;_-@_-"/>
  </numFmts>
  <fonts count="67">
    <font>
      <sz val="11"/>
      <color theme="1"/>
      <name val="Calibri"/>
      <family val="2"/>
      <scheme val="minor"/>
    </font>
    <font>
      <sz val="11"/>
      <color theme="1"/>
      <name val="Calibri"/>
      <family val="2"/>
      <scheme val="minor"/>
    </font>
    <font>
      <sz val="11"/>
      <name val="Calibri"/>
      <family val="2"/>
      <scheme val="minor"/>
    </font>
    <font>
      <sz val="10"/>
      <name val="Arial"/>
      <family val="2"/>
    </font>
    <font>
      <sz val="11"/>
      <color theme="1"/>
      <name val="calibri"/>
      <family val="2"/>
    </font>
    <font>
      <sz val="10"/>
      <color theme="1"/>
      <name val="Tahoma"/>
      <family val="2"/>
    </font>
    <font>
      <sz val="10"/>
      <name val="Times New Roman"/>
      <family val="1"/>
    </font>
    <font>
      <sz val="12"/>
      <name val="Times New Roman"/>
      <family val="1"/>
    </font>
    <font>
      <sz val="12"/>
      <color indexed="8"/>
      <name val="宋体"/>
      <charset val="134"/>
    </font>
    <font>
      <u/>
      <sz val="10"/>
      <color indexed="12"/>
      <name val="Arial"/>
      <family val="2"/>
    </font>
    <font>
      <sz val="12"/>
      <color theme="1"/>
      <name val="Arial"/>
      <family val="2"/>
    </font>
    <font>
      <sz val="9"/>
      <color rgb="FF333333"/>
      <name val="Arial"/>
      <family val="2"/>
    </font>
    <font>
      <sz val="11"/>
      <color rgb="FFFF0000"/>
      <name val="Calibri"/>
      <family val="2"/>
      <scheme val="minor"/>
    </font>
    <font>
      <b/>
      <sz val="11"/>
      <color theme="1"/>
      <name val="Calibri"/>
      <family val="2"/>
      <scheme val="minor"/>
    </font>
    <font>
      <b/>
      <sz val="11"/>
      <name val="Calibri"/>
      <family val="2"/>
      <scheme val="minor"/>
    </font>
    <font>
      <sz val="14"/>
      <color theme="1"/>
      <name val="Calibri"/>
      <family val="2"/>
      <scheme val="minor"/>
    </font>
    <font>
      <sz val="12"/>
      <color theme="1"/>
      <name val="Calibri"/>
      <family val="2"/>
      <scheme val="minor"/>
    </font>
    <font>
      <sz val="12"/>
      <name val="Calibri"/>
      <family val="2"/>
      <scheme val="minor"/>
    </font>
    <font>
      <sz val="12"/>
      <color theme="0"/>
      <name val="Calibri"/>
      <family val="2"/>
      <scheme val="minor"/>
    </font>
    <font>
      <b/>
      <u/>
      <sz val="11"/>
      <color theme="1"/>
      <name val="Calibri"/>
      <family val="2"/>
      <scheme val="minor"/>
    </font>
    <font>
      <b/>
      <sz val="14"/>
      <color theme="1"/>
      <name val="Calibri"/>
      <family val="2"/>
      <scheme val="minor"/>
    </font>
    <font>
      <b/>
      <u val="singleAccounting"/>
      <sz val="16"/>
      <color theme="1"/>
      <name val="Calibri"/>
      <family val="2"/>
      <scheme val="minor"/>
    </font>
    <font>
      <sz val="11"/>
      <color rgb="FF000000"/>
      <name val="Calibri"/>
      <family val="2"/>
      <scheme val="minor"/>
    </font>
    <font>
      <sz val="10"/>
      <name val="Arial"/>
      <family val="2"/>
      <charset val="177"/>
    </font>
    <font>
      <sz val="11"/>
      <color indexed="8"/>
      <name val="Calibri"/>
      <family val="2"/>
    </font>
    <font>
      <u/>
      <sz val="10"/>
      <color theme="11"/>
      <name val="Arial"/>
      <family val="2"/>
    </font>
    <font>
      <sz val="10"/>
      <name val="MS Sans Serif"/>
      <family val="2"/>
    </font>
    <font>
      <sz val="11"/>
      <name val="Calibri"/>
      <family val="2"/>
    </font>
    <font>
      <sz val="10"/>
      <color rgb="FF000000"/>
      <name val="Times New Roman"/>
      <family val="1"/>
    </font>
    <font>
      <sz val="10"/>
      <color theme="1"/>
      <name val="Arial"/>
      <family val="2"/>
    </font>
    <font>
      <sz val="12"/>
      <name val="宋体"/>
      <charset val="134"/>
    </font>
    <font>
      <b/>
      <sz val="18"/>
      <name val="Calibri"/>
      <family val="2"/>
      <scheme val="minor"/>
    </font>
    <font>
      <b/>
      <sz val="20"/>
      <color theme="1"/>
      <name val="Calibri"/>
      <family val="2"/>
      <scheme val="minor"/>
    </font>
    <font>
      <b/>
      <sz val="20"/>
      <name val="Calibri"/>
      <family val="2"/>
      <scheme val="minor"/>
    </font>
    <font>
      <b/>
      <sz val="10"/>
      <color theme="1"/>
      <name val="Calibri"/>
      <family val="2"/>
      <scheme val="minor"/>
    </font>
    <font>
      <b/>
      <sz val="16"/>
      <color theme="0"/>
      <name val="Calibri"/>
      <family val="2"/>
      <scheme val="minor"/>
    </font>
    <font>
      <b/>
      <sz val="14"/>
      <color theme="0"/>
      <name val="Calibri"/>
      <family val="2"/>
      <scheme val="minor"/>
    </font>
    <font>
      <sz val="11"/>
      <color theme="0"/>
      <name val="Calibri"/>
      <family val="2"/>
      <scheme val="minor"/>
    </font>
    <font>
      <b/>
      <sz val="28"/>
      <color theme="0"/>
      <name val="Calibri"/>
      <family val="2"/>
      <scheme val="minor"/>
    </font>
    <font>
      <sz val="18"/>
      <color theme="1"/>
      <name val="Calibri"/>
      <family val="2"/>
      <scheme val="minor"/>
    </font>
    <font>
      <sz val="12"/>
      <name val="Arial"/>
      <family val="2"/>
    </font>
    <font>
      <sz val="14"/>
      <name val="Calibri"/>
      <family val="2"/>
      <scheme val="minor"/>
    </font>
    <font>
      <b/>
      <sz val="14"/>
      <name val="Calibri"/>
      <family val="2"/>
      <scheme val="minor"/>
    </font>
    <font>
      <sz val="14"/>
      <color theme="0"/>
      <name val="Calibri"/>
      <family val="2"/>
      <scheme val="minor"/>
    </font>
    <font>
      <sz val="14"/>
      <color rgb="FF333333"/>
      <name val="Arial"/>
      <family val="2"/>
    </font>
    <font>
      <b/>
      <sz val="18"/>
      <color theme="0"/>
      <name val="Calibri"/>
      <family val="2"/>
      <scheme val="minor"/>
    </font>
    <font>
      <sz val="18"/>
      <name val="Calibri"/>
      <family val="2"/>
      <scheme val="minor"/>
    </font>
    <font>
      <b/>
      <sz val="18"/>
      <color theme="1"/>
      <name val="Calibri"/>
      <family val="2"/>
      <scheme val="minor"/>
    </font>
    <font>
      <b/>
      <sz val="22"/>
      <color theme="1"/>
      <name val="Calibri"/>
      <family val="2"/>
      <scheme val="minor"/>
    </font>
    <font>
      <b/>
      <sz val="22"/>
      <name val="Calibri"/>
      <family val="2"/>
      <scheme val="minor"/>
    </font>
    <font>
      <sz val="18"/>
      <color rgb="FF333333"/>
      <name val="Calibri"/>
      <family val="2"/>
      <scheme val="minor"/>
    </font>
    <font>
      <sz val="22"/>
      <color rgb="FF000000"/>
      <name val="Calibri"/>
      <family val="2"/>
      <scheme val="minor"/>
    </font>
    <font>
      <sz val="36"/>
      <color rgb="FF000000"/>
      <name val="Calibri"/>
      <family val="2"/>
      <scheme val="minor"/>
    </font>
    <font>
      <sz val="18"/>
      <color rgb="FF000000"/>
      <name val="Calibri"/>
      <family val="2"/>
      <scheme val="minor"/>
    </font>
    <font>
      <sz val="18"/>
      <color rgb="FFFF0000"/>
      <name val="Calibri"/>
      <family val="2"/>
      <scheme val="minor"/>
    </font>
    <font>
      <sz val="16"/>
      <color theme="1"/>
      <name val="Calibri"/>
      <family val="2"/>
      <scheme val="minor"/>
    </font>
    <font>
      <b/>
      <sz val="48"/>
      <color rgb="FF000000"/>
      <name val="Calibri"/>
      <family val="2"/>
      <scheme val="minor"/>
    </font>
    <font>
      <sz val="48"/>
      <color rgb="FF000000"/>
      <name val="Calibri"/>
      <family val="2"/>
      <scheme val="minor"/>
    </font>
    <font>
      <sz val="80"/>
      <color theme="1"/>
      <name val="C39HrP48DhTt"/>
    </font>
    <font>
      <sz val="80"/>
      <name val="C39HrP48DhTt"/>
    </font>
    <font>
      <u/>
      <sz val="11"/>
      <color theme="10"/>
      <name val="Calibri"/>
      <family val="2"/>
      <scheme val="minor"/>
    </font>
    <font>
      <sz val="48"/>
      <color rgb="FF000000"/>
      <name val="Calibri"/>
    </font>
    <font>
      <b/>
      <sz val="48"/>
      <color rgb="FF000000"/>
      <name val="Calibri"/>
    </font>
    <font>
      <b/>
      <sz val="18"/>
      <color rgb="FF000000"/>
      <name val="Calibri"/>
      <family val="2"/>
      <scheme val="minor"/>
    </font>
    <font>
      <u/>
      <sz val="20"/>
      <color theme="10"/>
      <name val="Calibri"/>
      <family val="2"/>
      <scheme val="minor"/>
    </font>
    <font>
      <sz val="20"/>
      <color rgb="FF000000"/>
      <name val="Calibri"/>
      <family val="2"/>
      <scheme val="minor"/>
    </font>
    <font>
      <sz val="20"/>
      <color theme="1"/>
      <name val="Calibri"/>
      <family val="2"/>
      <scheme val="minor"/>
    </font>
  </fonts>
  <fills count="14">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1"/>
        <bgColor indexed="64"/>
      </patternFill>
    </fill>
    <fill>
      <patternFill patternType="solid">
        <fgColor rgb="FFFFFF00"/>
        <bgColor indexed="64"/>
      </patternFill>
    </fill>
    <fill>
      <patternFill patternType="solid">
        <fgColor theme="2" tint="-0.249977111117893"/>
        <bgColor indexed="64"/>
      </patternFill>
    </fill>
    <fill>
      <patternFill patternType="solid">
        <fgColor theme="0" tint="-0.499984740745262"/>
        <bgColor indexed="64"/>
      </patternFill>
    </fill>
    <fill>
      <patternFill patternType="solid">
        <fgColor rgb="FFC88500"/>
        <bgColor indexed="64"/>
      </patternFill>
    </fill>
    <fill>
      <patternFill patternType="solid">
        <fgColor rgb="FF52B269"/>
        <bgColor indexed="64"/>
      </patternFill>
    </fill>
    <fill>
      <patternFill patternType="solid">
        <fgColor theme="3"/>
        <bgColor indexed="64"/>
      </patternFill>
    </fill>
    <fill>
      <patternFill patternType="solid">
        <fgColor rgb="FF92D050"/>
        <bgColor indexed="64"/>
      </patternFill>
    </fill>
    <fill>
      <patternFill patternType="solid">
        <fgColor theme="3" tint="0.79998168889431442"/>
        <bgColor indexed="64"/>
      </patternFill>
    </fill>
    <fill>
      <patternFill patternType="solid">
        <fgColor theme="9"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88">
    <xf numFmtId="0" fontId="0" fillId="0" borderId="0"/>
    <xf numFmtId="9" fontId="1" fillId="0" borderId="0" applyFont="0" applyFill="0" applyBorder="0" applyAlignment="0" applyProtection="0"/>
    <xf numFmtId="0" fontId="3" fillId="0" borderId="0"/>
    <xf numFmtId="168" fontId="1" fillId="0" borderId="0"/>
    <xf numFmtId="0" fontId="3" fillId="0" borderId="0" applyNumberFormat="0" applyFill="0" applyBorder="0" applyAlignment="0" applyProtection="0"/>
    <xf numFmtId="0" fontId="1" fillId="0" borderId="0"/>
    <xf numFmtId="9" fontId="1" fillId="0" borderId="0" applyFont="0" applyFill="0" applyBorder="0" applyAlignment="0" applyProtection="0"/>
    <xf numFmtId="0" fontId="4" fillId="0" borderId="0"/>
    <xf numFmtId="0" fontId="5" fillId="0" borderId="0"/>
    <xf numFmtId="0" fontId="1" fillId="0" borderId="0"/>
    <xf numFmtId="0" fontId="3" fillId="0" borderId="0" applyNumberFormat="0" applyFill="0" applyBorder="0" applyAlignment="0" applyProtection="0"/>
    <xf numFmtId="9" fontId="3" fillId="0" borderId="0" applyFont="0" applyFill="0" applyBorder="0" applyAlignment="0" applyProtection="0"/>
    <xf numFmtId="167" fontId="3" fillId="0" borderId="0" applyFont="0" applyFill="0" applyBorder="0" applyAlignment="0" applyProtection="0"/>
    <xf numFmtId="0" fontId="1" fillId="0" borderId="0"/>
    <xf numFmtId="167" fontId="1" fillId="0" borderId="0" applyFont="0" applyFill="0" applyBorder="0" applyAlignment="0" applyProtection="0"/>
    <xf numFmtId="0" fontId="3" fillId="0" borderId="0" applyNumberFormat="0" applyFill="0" applyBorder="0" applyAlignment="0" applyProtection="0"/>
    <xf numFmtId="0" fontId="3" fillId="0" borderId="0"/>
    <xf numFmtId="169" fontId="6" fillId="0" borderId="0" applyFont="0" applyFill="0" applyBorder="0" applyAlignment="0" applyProtection="0"/>
    <xf numFmtId="0" fontId="9" fillId="0" borderId="0" applyNumberFormat="0" applyFill="0" applyBorder="0" applyAlignment="0" applyProtection="0"/>
    <xf numFmtId="0" fontId="1" fillId="0" borderId="0"/>
    <xf numFmtId="0" fontId="3" fillId="0" borderId="0"/>
    <xf numFmtId="0" fontId="7" fillId="0" borderId="0"/>
    <xf numFmtId="0" fontId="8"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170" fontId="3" fillId="0" borderId="0" applyFont="0" applyFill="0" applyBorder="0" applyAlignment="0" applyProtection="0"/>
    <xf numFmtId="0" fontId="1" fillId="0" borderId="0"/>
    <xf numFmtId="0" fontId="3" fillId="0" borderId="0"/>
    <xf numFmtId="0" fontId="1" fillId="0" borderId="0"/>
    <xf numFmtId="0" fontId="4" fillId="0" borderId="0"/>
    <xf numFmtId="43" fontId="1" fillId="0" borderId="0" applyFont="0" applyFill="0" applyBorder="0" applyAlignment="0" applyProtection="0"/>
    <xf numFmtId="0" fontId="1" fillId="0" borderId="0"/>
    <xf numFmtId="0" fontId="4" fillId="0" borderId="0"/>
    <xf numFmtId="166" fontId="3" fillId="0" borderId="0" applyFont="0" applyFill="0" applyBorder="0" applyAlignment="0" applyProtection="0"/>
    <xf numFmtId="166" fontId="1" fillId="0" borderId="0" applyFont="0" applyFill="0" applyBorder="0" applyAlignment="0" applyProtection="0"/>
    <xf numFmtId="0" fontId="3" fillId="0" borderId="0" applyNumberFormat="0" applyFill="0" applyBorder="0" applyAlignment="0" applyProtection="0"/>
    <xf numFmtId="0" fontId="1" fillId="0" borderId="0"/>
    <xf numFmtId="0" fontId="3" fillId="0" borderId="0"/>
    <xf numFmtId="0" fontId="1" fillId="0" borderId="0"/>
    <xf numFmtId="0" fontId="3" fillId="0" borderId="0" applyNumberFormat="0" applyFill="0" applyBorder="0" applyAlignment="0" applyProtection="0"/>
    <xf numFmtId="0" fontId="23" fillId="0" borderId="0"/>
    <xf numFmtId="43" fontId="5"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44" fontId="3" fillId="0" borderId="0" applyFont="0" applyFill="0" applyBorder="0" applyAlignment="0" applyProtection="0"/>
    <xf numFmtId="166" fontId="3" fillId="0" borderId="0" applyFont="0" applyFill="0" applyBorder="0" applyAlignment="0" applyProtection="0"/>
    <xf numFmtId="169" fontId="6" fillId="0" borderId="0" applyFont="0" applyFill="0" applyBorder="0" applyAlignment="0" applyProtection="0"/>
    <xf numFmtId="174" fontId="24" fillId="0" borderId="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43" fontId="1" fillId="0" borderId="0" applyFont="0" applyFill="0" applyBorder="0" applyAlignment="0" applyProtection="0"/>
    <xf numFmtId="167" fontId="1" fillId="0" borderId="0" applyFont="0" applyFill="0" applyBorder="0" applyAlignment="0" applyProtection="0"/>
    <xf numFmtId="175" fontId="26"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4" fillId="0" borderId="0"/>
    <xf numFmtId="0" fontId="3" fillId="0" borderId="0"/>
    <xf numFmtId="0" fontId="3" fillId="0" borderId="0" applyNumberFormat="0" applyFill="0" applyBorder="0" applyAlignment="0" applyProtection="0"/>
    <xf numFmtId="0" fontId="3" fillId="0" borderId="0"/>
    <xf numFmtId="0" fontId="3"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3" fillId="0" borderId="0"/>
    <xf numFmtId="0" fontId="1" fillId="0" borderId="0"/>
    <xf numFmtId="0" fontId="3" fillId="0" borderId="0"/>
    <xf numFmtId="0" fontId="3" fillId="0" borderId="0"/>
    <xf numFmtId="0" fontId="5" fillId="0" borderId="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1" fillId="0" borderId="0"/>
    <xf numFmtId="0" fontId="1" fillId="0" borderId="0"/>
    <xf numFmtId="0" fontId="3" fillId="0" borderId="0"/>
    <xf numFmtId="0" fontId="3" fillId="0" borderId="0"/>
    <xf numFmtId="0" fontId="5" fillId="0" borderId="0"/>
    <xf numFmtId="0" fontId="5" fillId="0" borderId="0"/>
    <xf numFmtId="0" fontId="1" fillId="0" borderId="0"/>
    <xf numFmtId="0" fontId="3" fillId="0" borderId="0"/>
    <xf numFmtId="0" fontId="3" fillId="0" borderId="0"/>
    <xf numFmtId="0" fontId="1" fillId="0" borderId="0"/>
    <xf numFmtId="0" fontId="26" fillId="0" borderId="0" applyNumberFormat="0" applyFill="0" applyBorder="0" applyAlignment="0" applyProtection="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7"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5" fillId="0" borderId="0"/>
    <xf numFmtId="0" fontId="3" fillId="0" borderId="0"/>
    <xf numFmtId="0" fontId="3" fillId="0" borderId="0" applyNumberFormat="0" applyFill="0" applyBorder="0" applyAlignment="0" applyProtection="0"/>
    <xf numFmtId="0" fontId="3" fillId="0" borderId="0"/>
    <xf numFmtId="0" fontId="4" fillId="0" borderId="0"/>
    <xf numFmtId="0" fontId="1"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4"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5" fillId="0" borderId="0"/>
    <xf numFmtId="0" fontId="26"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8" fillId="0" borderId="0"/>
    <xf numFmtId="0" fontId="29" fillId="0" borderId="0"/>
    <xf numFmtId="0" fontId="1"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5" fillId="0" borderId="0"/>
    <xf numFmtId="0" fontId="5" fillId="0" borderId="0"/>
    <xf numFmtId="0" fontId="3" fillId="0" borderId="0" applyNumberFormat="0" applyFill="0" applyBorder="0" applyAlignment="0" applyProtection="0"/>
    <xf numFmtId="0" fontId="1" fillId="0" borderId="0"/>
    <xf numFmtId="0" fontId="1" fillId="0" borderId="0"/>
    <xf numFmtId="0" fontId="1" fillId="0" borderId="0"/>
    <xf numFmtId="0" fontId="1" fillId="0" borderId="0"/>
    <xf numFmtId="0" fontId="3" fillId="0" borderId="0"/>
    <xf numFmtId="0" fontId="1" fillId="0" borderId="0"/>
    <xf numFmtId="0" fontId="3" fillId="0" borderId="0"/>
    <xf numFmtId="0" fontId="1" fillId="0" borderId="0"/>
    <xf numFmtId="0" fontId="1" fillId="0" borderId="0"/>
    <xf numFmtId="0" fontId="1" fillId="0" borderId="0"/>
    <xf numFmtId="0" fontId="5" fillId="0" borderId="0"/>
    <xf numFmtId="0" fontId="1" fillId="0" borderId="0"/>
    <xf numFmtId="0" fontId="1" fillId="0" borderId="0"/>
    <xf numFmtId="0" fontId="1" fillId="0" borderId="0"/>
    <xf numFmtId="0" fontId="1" fillId="0" borderId="0"/>
    <xf numFmtId="0" fontId="3" fillId="0" borderId="0"/>
    <xf numFmtId="9" fontId="1"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26"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30" fillId="0" borderId="0"/>
    <xf numFmtId="0" fontId="60" fillId="0" borderId="0" applyNumberFormat="0" applyFill="0" applyBorder="0" applyAlignment="0" applyProtection="0"/>
  </cellStyleXfs>
  <cellXfs count="293">
    <xf numFmtId="0" fontId="0" fillId="0" borderId="0" xfId="0"/>
    <xf numFmtId="0" fontId="0" fillId="0" borderId="0" xfId="0" applyAlignment="1">
      <alignment vertical="center"/>
    </xf>
    <xf numFmtId="0" fontId="11" fillId="0" borderId="0" xfId="0" applyFont="1"/>
    <xf numFmtId="49" fontId="15" fillId="5" borderId="0" xfId="0" applyNumberFormat="1" applyFont="1" applyFill="1" applyAlignment="1">
      <alignment horizontal="center" vertical="center"/>
    </xf>
    <xf numFmtId="9" fontId="15" fillId="5" borderId="0" xfId="1" applyFont="1" applyFill="1" applyAlignment="1">
      <alignment horizontal="center" vertical="center"/>
    </xf>
    <xf numFmtId="0" fontId="0" fillId="0" borderId="0" xfId="0" applyAlignment="1">
      <alignment horizontal="center"/>
    </xf>
    <xf numFmtId="2" fontId="15" fillId="0" borderId="0" xfId="44" applyNumberFormat="1" applyFont="1" applyAlignment="1">
      <alignment horizontal="center"/>
    </xf>
    <xf numFmtId="9" fontId="1" fillId="0" borderId="0" xfId="1" applyFont="1" applyAlignment="1">
      <alignment horizontal="center"/>
    </xf>
    <xf numFmtId="166" fontId="1" fillId="0" borderId="0" xfId="44" applyFont="1" applyBorder="1"/>
    <xf numFmtId="171" fontId="0" fillId="0" borderId="0" xfId="0" applyNumberFormat="1"/>
    <xf numFmtId="49" fontId="15" fillId="0" borderId="0" xfId="0" applyNumberFormat="1" applyFont="1" applyAlignment="1">
      <alignment horizontal="center" vertical="center"/>
    </xf>
    <xf numFmtId="9" fontId="15" fillId="0" borderId="0" xfId="1" applyFont="1" applyFill="1" applyAlignment="1">
      <alignment horizontal="center" vertical="center"/>
    </xf>
    <xf numFmtId="171" fontId="0" fillId="0" borderId="0" xfId="0" applyNumberFormat="1" applyAlignment="1">
      <alignment horizontal="center"/>
    </xf>
    <xf numFmtId="49" fontId="16" fillId="0" borderId="0" xfId="0" applyNumberFormat="1" applyFont="1" applyAlignment="1">
      <alignment horizontal="left"/>
    </xf>
    <xf numFmtId="166" fontId="0" fillId="0" borderId="0" xfId="44" applyFont="1" applyFill="1" applyBorder="1" applyAlignment="1">
      <alignment horizontal="center"/>
    </xf>
    <xf numFmtId="1" fontId="0" fillId="0" borderId="0" xfId="0" applyNumberFormat="1" applyAlignment="1">
      <alignment horizontal="center"/>
    </xf>
    <xf numFmtId="49" fontId="0" fillId="0" borderId="0" xfId="0" applyNumberFormat="1" applyAlignment="1">
      <alignment horizontal="center"/>
    </xf>
    <xf numFmtId="166" fontId="19" fillId="0" borderId="0" xfId="44" applyFont="1" applyFill="1" applyBorder="1" applyAlignment="1">
      <alignment horizontal="center"/>
    </xf>
    <xf numFmtId="0" fontId="19" fillId="0" borderId="0" xfId="0" applyFont="1" applyAlignment="1">
      <alignment horizontal="center"/>
    </xf>
    <xf numFmtId="0" fontId="13" fillId="0" borderId="0" xfId="0" applyFont="1" applyAlignment="1">
      <alignment horizontal="center"/>
    </xf>
    <xf numFmtId="166" fontId="13" fillId="0" borderId="0" xfId="44" applyFont="1" applyFill="1" applyBorder="1" applyAlignment="1">
      <alignment horizontal="center"/>
    </xf>
    <xf numFmtId="1" fontId="13" fillId="0" borderId="0" xfId="0" applyNumberFormat="1" applyFont="1" applyAlignment="1">
      <alignment horizontal="center"/>
    </xf>
    <xf numFmtId="49" fontId="0" fillId="0" borderId="0" xfId="0" applyNumberFormat="1" applyAlignment="1">
      <alignment horizontal="left"/>
    </xf>
    <xf numFmtId="0" fontId="13" fillId="0" borderId="0" xfId="0" applyFont="1"/>
    <xf numFmtId="0" fontId="20" fillId="0" borderId="0" xfId="0" applyFont="1" applyAlignment="1">
      <alignment horizontal="center"/>
    </xf>
    <xf numFmtId="166" fontId="20" fillId="0" borderId="0" xfId="44" applyFont="1" applyFill="1" applyBorder="1" applyAlignment="1">
      <alignment horizontal="center"/>
    </xf>
    <xf numFmtId="1" fontId="20" fillId="0" borderId="0" xfId="0" applyNumberFormat="1" applyFont="1" applyAlignment="1">
      <alignment horizontal="center"/>
    </xf>
    <xf numFmtId="0" fontId="21" fillId="0" borderId="0" xfId="0" applyFont="1" applyAlignment="1">
      <alignment horizontal="center"/>
    </xf>
    <xf numFmtId="166" fontId="21" fillId="0" borderId="0" xfId="44" applyFont="1" applyFill="1" applyBorder="1" applyAlignment="1">
      <alignment horizontal="center"/>
    </xf>
    <xf numFmtId="166" fontId="0" fillId="0" borderId="0" xfId="44" applyFont="1" applyAlignment="1">
      <alignment horizontal="center"/>
    </xf>
    <xf numFmtId="0" fontId="15" fillId="0" borderId="0" xfId="0" applyFont="1" applyAlignment="1">
      <alignment horizontal="center" vertical="center" wrapText="1"/>
    </xf>
    <xf numFmtId="166" fontId="15" fillId="0" borderId="0" xfId="44" applyFont="1" applyBorder="1" applyAlignment="1">
      <alignment horizontal="center" vertical="center" wrapText="1"/>
    </xf>
    <xf numFmtId="166" fontId="0" fillId="0" borderId="0" xfId="44" applyFont="1" applyBorder="1" applyAlignment="1">
      <alignment horizontal="center"/>
    </xf>
    <xf numFmtId="0" fontId="0" fillId="0" borderId="0" xfId="0" applyAlignment="1">
      <alignment horizontal="center" vertical="center" wrapText="1"/>
    </xf>
    <xf numFmtId="166" fontId="0" fillId="0" borderId="0" xfId="44" applyFont="1" applyBorder="1" applyAlignment="1">
      <alignment horizontal="center" vertical="center"/>
    </xf>
    <xf numFmtId="49" fontId="17" fillId="0" borderId="0" xfId="2" applyNumberFormat="1" applyFont="1" applyAlignment="1">
      <alignment horizontal="left"/>
    </xf>
    <xf numFmtId="0" fontId="11" fillId="0" borderId="0" xfId="0" applyFont="1" applyAlignment="1">
      <alignment horizontal="left"/>
    </xf>
    <xf numFmtId="166" fontId="0" fillId="0" borderId="0" xfId="44" applyFont="1"/>
    <xf numFmtId="1" fontId="0" fillId="0" borderId="2" xfId="0" applyNumberFormat="1" applyBorder="1" applyAlignment="1">
      <alignment horizontal="left"/>
    </xf>
    <xf numFmtId="49" fontId="0" fillId="0" borderId="2" xfId="0" applyNumberFormat="1" applyBorder="1" applyAlignment="1">
      <alignment horizontal="left"/>
    </xf>
    <xf numFmtId="166" fontId="12" fillId="0" borderId="0" xfId="44" applyFont="1"/>
    <xf numFmtId="1" fontId="0" fillId="0" borderId="0" xfId="0" applyNumberFormat="1"/>
    <xf numFmtId="176" fontId="0" fillId="0" borderId="0" xfId="0" applyNumberFormat="1" applyAlignment="1">
      <alignment horizontal="center"/>
    </xf>
    <xf numFmtId="166" fontId="0" fillId="0" borderId="0" xfId="44" applyFont="1" applyFill="1" applyBorder="1"/>
    <xf numFmtId="1" fontId="36" fillId="10" borderId="0" xfId="0" applyNumberFormat="1" applyFont="1" applyFill="1" applyAlignment="1">
      <alignment horizontal="left" vertical="center"/>
    </xf>
    <xf numFmtId="166" fontId="36" fillId="10" borderId="0" xfId="44" applyFont="1" applyFill="1" applyBorder="1" applyAlignment="1">
      <alignment vertical="center"/>
    </xf>
    <xf numFmtId="0" fontId="16" fillId="0" borderId="0" xfId="0" applyFont="1" applyAlignment="1">
      <alignment vertical="center"/>
    </xf>
    <xf numFmtId="1" fontId="36" fillId="10" borderId="0" xfId="0" applyNumberFormat="1" applyFont="1" applyFill="1" applyAlignment="1">
      <alignment horizontal="left" vertical="center" wrapText="1"/>
    </xf>
    <xf numFmtId="166" fontId="19" fillId="0" borderId="0" xfId="44" applyFont="1" applyFill="1" applyBorder="1"/>
    <xf numFmtId="166" fontId="20" fillId="0" borderId="0" xfId="44" applyFont="1" applyFill="1" applyBorder="1"/>
    <xf numFmtId="49" fontId="0" fillId="0" borderId="0" xfId="0" applyNumberFormat="1" applyAlignment="1">
      <alignment horizontal="left" vertical="center"/>
    </xf>
    <xf numFmtId="49" fontId="20" fillId="0" borderId="0" xfId="0" applyNumberFormat="1" applyFont="1" applyAlignment="1">
      <alignment horizontal="left"/>
    </xf>
    <xf numFmtId="1" fontId="0" fillId="0" borderId="0" xfId="0" applyNumberFormat="1" applyAlignment="1">
      <alignment horizontal="left"/>
    </xf>
    <xf numFmtId="166" fontId="13" fillId="0" borderId="0" xfId="44" applyFont="1" applyFill="1" applyBorder="1"/>
    <xf numFmtId="166" fontId="21" fillId="0" borderId="0" xfId="44" applyFont="1" applyFill="1" applyBorder="1"/>
    <xf numFmtId="0" fontId="2" fillId="0" borderId="0" xfId="0" applyFont="1" applyAlignment="1">
      <alignment horizontal="center" vertical="center" wrapText="1" readingOrder="1"/>
    </xf>
    <xf numFmtId="166" fontId="14" fillId="0" borderId="0" xfId="44" applyFont="1" applyBorder="1" applyAlignment="1">
      <alignment vertical="center"/>
    </xf>
    <xf numFmtId="0" fontId="22" fillId="0" borderId="0" xfId="0" applyFont="1" applyAlignment="1">
      <alignment horizontal="center" vertical="center" wrapText="1" readingOrder="1"/>
    </xf>
    <xf numFmtId="166" fontId="2" fillId="0" borderId="0" xfId="44" applyFont="1" applyBorder="1" applyAlignment="1">
      <alignment vertical="center"/>
    </xf>
    <xf numFmtId="1" fontId="22" fillId="0" borderId="0" xfId="0" applyNumberFormat="1" applyFont="1" applyAlignment="1">
      <alignment horizontal="center" vertical="center" wrapText="1" readingOrder="1"/>
    </xf>
    <xf numFmtId="0" fontId="22" fillId="0" borderId="0" xfId="0" applyFont="1" applyAlignment="1">
      <alignment horizontal="center" vertical="top" wrapText="1" readingOrder="1"/>
    </xf>
    <xf numFmtId="49" fontId="13" fillId="0" borderId="0" xfId="0" applyNumberFormat="1" applyFont="1" applyAlignment="1">
      <alignment horizontal="left"/>
    </xf>
    <xf numFmtId="1" fontId="0" fillId="0" borderId="0" xfId="0" applyNumberFormat="1" applyAlignment="1">
      <alignment horizontal="center" vertical="center"/>
    </xf>
    <xf numFmtId="49" fontId="22" fillId="0" borderId="0" xfId="0" applyNumberFormat="1" applyFont="1" applyAlignment="1">
      <alignment horizontal="left" vertical="center" wrapText="1"/>
    </xf>
    <xf numFmtId="1" fontId="22" fillId="0" borderId="0" xfId="0" quotePrefix="1" applyNumberFormat="1" applyFont="1" applyAlignment="1">
      <alignment horizontal="center" vertical="center" wrapText="1" readingOrder="1"/>
    </xf>
    <xf numFmtId="49" fontId="22" fillId="0" borderId="0" xfId="0" quotePrefix="1" applyNumberFormat="1" applyFont="1" applyAlignment="1">
      <alignment horizontal="left" vertical="center" wrapText="1"/>
    </xf>
    <xf numFmtId="1" fontId="22" fillId="0" borderId="0" xfId="0" applyNumberFormat="1" applyFont="1" applyAlignment="1">
      <alignment horizontal="center" wrapText="1" readingOrder="1"/>
    </xf>
    <xf numFmtId="49" fontId="22" fillId="0" borderId="0" xfId="0" applyNumberFormat="1" applyFont="1" applyAlignment="1">
      <alignment horizontal="left" wrapText="1"/>
    </xf>
    <xf numFmtId="49" fontId="37" fillId="3" borderId="0" xfId="0" applyNumberFormat="1" applyFont="1" applyFill="1" applyAlignment="1">
      <alignment horizontal="center"/>
    </xf>
    <xf numFmtId="0" fontId="37" fillId="3" borderId="0" xfId="0" applyFont="1" applyFill="1" applyAlignment="1">
      <alignment wrapText="1"/>
    </xf>
    <xf numFmtId="166" fontId="38" fillId="3" borderId="0" xfId="44" applyFont="1" applyFill="1" applyAlignment="1">
      <alignment horizontal="center" vertical="center"/>
    </xf>
    <xf numFmtId="0" fontId="37" fillId="3" borderId="0" xfId="0" applyFont="1" applyFill="1" applyAlignment="1">
      <alignment horizontal="center"/>
    </xf>
    <xf numFmtId="166" fontId="37" fillId="3" borderId="0" xfId="44" applyFont="1" applyFill="1" applyAlignment="1">
      <alignment horizontal="center"/>
    </xf>
    <xf numFmtId="1" fontId="37" fillId="3" borderId="0" xfId="0" applyNumberFormat="1" applyFont="1" applyFill="1" applyAlignment="1">
      <alignment horizontal="center"/>
    </xf>
    <xf numFmtId="0" fontId="37" fillId="0" borderId="0" xfId="0" applyFont="1"/>
    <xf numFmtId="1" fontId="18" fillId="0" borderId="0" xfId="0" applyNumberFormat="1" applyFont="1" applyAlignment="1">
      <alignment horizontal="center" vertical="center"/>
    </xf>
    <xf numFmtId="1" fontId="36" fillId="0" borderId="0" xfId="0" applyNumberFormat="1" applyFont="1" applyAlignment="1">
      <alignment horizontal="left" vertical="center"/>
    </xf>
    <xf numFmtId="0" fontId="18" fillId="0" borderId="0" xfId="0" applyFont="1" applyAlignment="1">
      <alignment horizontal="center" vertical="center"/>
    </xf>
    <xf numFmtId="166" fontId="18" fillId="0" borderId="0" xfId="44" applyFont="1" applyFill="1" applyBorder="1" applyAlignment="1">
      <alignment horizontal="center" vertical="center"/>
    </xf>
    <xf numFmtId="166" fontId="36" fillId="0" borderId="0" xfId="44" applyFont="1" applyFill="1" applyBorder="1" applyAlignment="1">
      <alignment vertical="center"/>
    </xf>
    <xf numFmtId="49" fontId="35" fillId="0" borderId="0" xfId="0" applyNumberFormat="1" applyFont="1" applyAlignment="1">
      <alignment horizontal="left" vertical="center" wrapText="1"/>
    </xf>
    <xf numFmtId="0" fontId="34" fillId="0" borderId="0" xfId="0" applyFont="1" applyAlignment="1">
      <alignment horizontal="center" vertical="center" wrapText="1"/>
    </xf>
    <xf numFmtId="2" fontId="0" fillId="0" borderId="0" xfId="0" applyNumberFormat="1" applyAlignment="1">
      <alignment horizontal="center"/>
    </xf>
    <xf numFmtId="0" fontId="14" fillId="0" borderId="0" xfId="0" applyFont="1" applyAlignment="1">
      <alignment horizontal="center" vertical="center" wrapText="1"/>
    </xf>
    <xf numFmtId="166" fontId="13" fillId="0" borderId="0" xfId="44" applyFont="1" applyFill="1" applyBorder="1" applyAlignment="1">
      <alignment horizontal="center" vertical="center" wrapText="1"/>
    </xf>
    <xf numFmtId="0" fontId="37" fillId="3" borderId="0" xfId="0" applyFont="1" applyFill="1" applyAlignment="1">
      <alignment horizont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1" fontId="22" fillId="0" borderId="0" xfId="0" applyNumberFormat="1" applyFont="1" applyAlignment="1">
      <alignment horizontal="center" vertical="center" wrapText="1"/>
    </xf>
    <xf numFmtId="0" fontId="22" fillId="0" borderId="0" xfId="0" applyFont="1" applyAlignment="1">
      <alignment horizontal="center" vertical="top" wrapText="1"/>
    </xf>
    <xf numFmtId="0" fontId="2" fillId="0" borderId="0" xfId="0" applyFont="1"/>
    <xf numFmtId="0" fontId="0" fillId="0" borderId="0" xfId="0" applyAlignment="1">
      <alignment horizontal="center" wrapText="1"/>
    </xf>
    <xf numFmtId="171" fontId="0" fillId="0" borderId="0" xfId="0" applyNumberFormat="1" applyAlignment="1">
      <alignment horizontal="center" vertical="center"/>
    </xf>
    <xf numFmtId="9" fontId="39" fillId="0" borderId="0" xfId="0" applyNumberFormat="1" applyFont="1"/>
    <xf numFmtId="9" fontId="37" fillId="0" borderId="0" xfId="0" applyNumberFormat="1" applyFont="1"/>
    <xf numFmtId="0" fontId="18" fillId="0" borderId="0" xfId="0" applyFont="1" applyAlignment="1">
      <alignment vertical="center"/>
    </xf>
    <xf numFmtId="1" fontId="40" fillId="0" borderId="0" xfId="2" applyNumberFormat="1" applyFont="1"/>
    <xf numFmtId="1" fontId="10" fillId="0" borderId="0" xfId="0" applyNumberFormat="1" applyFont="1" applyAlignment="1">
      <alignment horizontal="left"/>
    </xf>
    <xf numFmtId="1" fontId="20" fillId="0" borderId="1" xfId="0" applyNumberFormat="1" applyFont="1" applyBorder="1" applyAlignment="1">
      <alignment horizontal="center" vertical="center" wrapText="1"/>
    </xf>
    <xf numFmtId="49" fontId="20" fillId="0" borderId="1" xfId="0" applyNumberFormat="1" applyFont="1" applyBorder="1" applyAlignment="1">
      <alignment horizontal="center" vertical="center" wrapText="1"/>
    </xf>
    <xf numFmtId="0" fontId="20" fillId="0" borderId="1" xfId="0" applyFont="1" applyBorder="1" applyAlignment="1">
      <alignment horizontal="center" vertical="center" wrapText="1"/>
    </xf>
    <xf numFmtId="166" fontId="20" fillId="0" borderId="1" xfId="44" applyFont="1" applyBorder="1" applyAlignment="1">
      <alignment horizontal="center" vertical="center" wrapText="1"/>
    </xf>
    <xf numFmtId="0" fontId="15" fillId="0" borderId="1" xfId="0" applyFont="1" applyBorder="1"/>
    <xf numFmtId="0" fontId="15" fillId="0" borderId="1" xfId="0" applyFont="1" applyBorder="1" applyAlignment="1">
      <alignment horizontal="center"/>
    </xf>
    <xf numFmtId="165" fontId="15" fillId="0" borderId="1" xfId="0" applyNumberFormat="1" applyFont="1" applyBorder="1"/>
    <xf numFmtId="0" fontId="15" fillId="0" borderId="1" xfId="0" applyFont="1" applyBorder="1" applyAlignment="1">
      <alignment horizontal="center" vertical="center"/>
    </xf>
    <xf numFmtId="0" fontId="41" fillId="0" borderId="1" xfId="0" applyFont="1" applyBorder="1" applyAlignment="1">
      <alignment horizontal="center" vertical="center" wrapText="1"/>
    </xf>
    <xf numFmtId="1" fontId="15" fillId="0" borderId="0" xfId="0" applyNumberFormat="1" applyFont="1" applyAlignment="1">
      <alignment horizontal="center"/>
    </xf>
    <xf numFmtId="1" fontId="15" fillId="0" borderId="0" xfId="0" applyNumberFormat="1" applyFont="1" applyAlignment="1">
      <alignment horizontal="left"/>
    </xf>
    <xf numFmtId="0" fontId="20" fillId="0" borderId="0" xfId="0" applyFont="1" applyAlignment="1">
      <alignment horizontal="center" vertical="center" wrapText="1"/>
    </xf>
    <xf numFmtId="2" fontId="15" fillId="0" borderId="0" xfId="0" applyNumberFormat="1" applyFont="1" applyAlignment="1">
      <alignment horizontal="center"/>
    </xf>
    <xf numFmtId="0" fontId="42" fillId="0" borderId="0" xfId="0" applyFont="1" applyAlignment="1">
      <alignment horizontal="center" vertical="center" wrapText="1"/>
    </xf>
    <xf numFmtId="166" fontId="20" fillId="0" borderId="0" xfId="44" applyFont="1" applyFill="1" applyBorder="1" applyAlignment="1">
      <alignment horizontal="center" vertical="center" wrapText="1"/>
    </xf>
    <xf numFmtId="1" fontId="43" fillId="10" borderId="0" xfId="0" applyNumberFormat="1" applyFont="1" applyFill="1" applyAlignment="1">
      <alignment horizontal="center" vertical="center"/>
    </xf>
    <xf numFmtId="0" fontId="43" fillId="10" borderId="0" xfId="0" applyFont="1" applyFill="1" applyAlignment="1">
      <alignment horizontal="center" vertical="center"/>
    </xf>
    <xf numFmtId="166" fontId="43" fillId="10" borderId="0" xfId="44" applyFont="1" applyFill="1" applyBorder="1" applyAlignment="1">
      <alignment horizontal="center" vertical="center"/>
    </xf>
    <xf numFmtId="172" fontId="36" fillId="10" borderId="0" xfId="0" applyNumberFormat="1" applyFont="1" applyFill="1" applyAlignment="1">
      <alignment horizontal="center" vertical="center"/>
    </xf>
    <xf numFmtId="176" fontId="43" fillId="10" borderId="0" xfId="0" applyNumberFormat="1" applyFont="1" applyFill="1" applyAlignment="1">
      <alignment horizontal="center" vertical="center"/>
    </xf>
    <xf numFmtId="1" fontId="36" fillId="10" borderId="0" xfId="0" applyNumberFormat="1" applyFont="1" applyFill="1" applyAlignment="1">
      <alignment horizontal="center" vertical="center"/>
    </xf>
    <xf numFmtId="164" fontId="36" fillId="10" borderId="0" xfId="44" applyNumberFormat="1" applyFont="1" applyFill="1" applyBorder="1" applyAlignment="1">
      <alignment horizontal="center" vertical="center"/>
    </xf>
    <xf numFmtId="9" fontId="36" fillId="10" borderId="0" xfId="0" applyNumberFormat="1" applyFont="1" applyFill="1" applyAlignment="1">
      <alignment horizontal="center" vertical="center"/>
    </xf>
    <xf numFmtId="1" fontId="41" fillId="0" borderId="0" xfId="2" applyNumberFormat="1" applyFont="1"/>
    <xf numFmtId="49" fontId="33" fillId="0" borderId="0" xfId="0" applyNumberFormat="1" applyFont="1" applyAlignment="1">
      <alignment wrapText="1"/>
    </xf>
    <xf numFmtId="49" fontId="41" fillId="0" borderId="0" xfId="2" applyNumberFormat="1" applyFont="1" applyAlignment="1">
      <alignment horizontal="left"/>
    </xf>
    <xf numFmtId="0" fontId="15" fillId="0" borderId="0" xfId="0" applyFont="1" applyAlignment="1">
      <alignment horizontal="center"/>
    </xf>
    <xf numFmtId="166" fontId="15" fillId="0" borderId="0" xfId="44" applyFont="1" applyAlignment="1">
      <alignment horizontal="center"/>
    </xf>
    <xf numFmtId="0" fontId="15" fillId="0" borderId="0" xfId="0" applyFont="1"/>
    <xf numFmtId="0" fontId="44" fillId="0" borderId="0" xfId="0" applyFont="1" applyAlignment="1">
      <alignment horizontal="left"/>
    </xf>
    <xf numFmtId="49" fontId="15" fillId="0" borderId="0" xfId="0" applyNumberFormat="1" applyFont="1" applyAlignment="1">
      <alignment horizontal="left"/>
    </xf>
    <xf numFmtId="171" fontId="15" fillId="0" borderId="0" xfId="0" applyNumberFormat="1" applyFont="1"/>
    <xf numFmtId="0" fontId="15" fillId="0" borderId="0" xfId="0" applyFont="1" applyAlignment="1">
      <alignment vertical="center"/>
    </xf>
    <xf numFmtId="1" fontId="20" fillId="0" borderId="1" xfId="0" applyNumberFormat="1" applyFont="1" applyBorder="1" applyAlignment="1">
      <alignment horizontal="center" vertical="center"/>
    </xf>
    <xf numFmtId="49" fontId="36" fillId="4" borderId="1" xfId="0" applyNumberFormat="1" applyFont="1" applyFill="1" applyBorder="1" applyAlignment="1">
      <alignment horizontal="left" vertical="center" wrapText="1"/>
    </xf>
    <xf numFmtId="0" fontId="20" fillId="0" borderId="1" xfId="0" applyFont="1" applyBorder="1" applyAlignment="1">
      <alignment horizontal="center" vertical="center"/>
    </xf>
    <xf numFmtId="166" fontId="20" fillId="0" borderId="1" xfId="44" applyFont="1" applyFill="1" applyBorder="1" applyAlignment="1">
      <alignment horizontal="center" vertical="center"/>
    </xf>
    <xf numFmtId="1" fontId="15" fillId="0" borderId="1" xfId="0" applyNumberFormat="1" applyFont="1" applyBorder="1" applyAlignment="1">
      <alignment horizontal="center"/>
    </xf>
    <xf numFmtId="1" fontId="15" fillId="0" borderId="1" xfId="0" applyNumberFormat="1" applyFont="1" applyBorder="1" applyAlignment="1">
      <alignment horizontal="left"/>
    </xf>
    <xf numFmtId="0" fontId="15" fillId="0" borderId="1" xfId="0" applyFont="1" applyBorder="1" applyAlignment="1">
      <alignment horizontal="center" vertical="center" wrapText="1"/>
    </xf>
    <xf numFmtId="0" fontId="42" fillId="0" borderId="1" xfId="0" applyFont="1" applyBorder="1" applyAlignment="1">
      <alignment horizontal="center" vertical="center" wrapText="1"/>
    </xf>
    <xf numFmtId="49" fontId="36" fillId="6" borderId="1" xfId="0" applyNumberFormat="1" applyFont="1" applyFill="1" applyBorder="1" applyAlignment="1">
      <alignment horizontal="left" vertical="center" wrapText="1"/>
    </xf>
    <xf numFmtId="49" fontId="36" fillId="7" borderId="1" xfId="0" applyNumberFormat="1" applyFont="1" applyFill="1" applyBorder="1" applyAlignment="1">
      <alignment horizontal="left" vertical="center" wrapText="1"/>
    </xf>
    <xf numFmtId="49" fontId="36" fillId="8" borderId="1" xfId="0" applyNumberFormat="1" applyFont="1" applyFill="1" applyBorder="1" applyAlignment="1">
      <alignment horizontal="left" vertical="center" wrapText="1"/>
    </xf>
    <xf numFmtId="49" fontId="36" fillId="9" borderId="1" xfId="0" applyNumberFormat="1" applyFont="1" applyFill="1" applyBorder="1" applyAlignment="1">
      <alignment horizontal="left" vertical="center" wrapText="1"/>
    </xf>
    <xf numFmtId="1" fontId="15" fillId="0" borderId="0" xfId="0" applyNumberFormat="1" applyFont="1"/>
    <xf numFmtId="166" fontId="15" fillId="0" borderId="0" xfId="44" applyFont="1" applyFill="1" applyBorder="1" applyAlignment="1">
      <alignment horizontal="center"/>
    </xf>
    <xf numFmtId="176" fontId="15" fillId="0" borderId="0" xfId="0" applyNumberFormat="1" applyFont="1" applyAlignment="1">
      <alignment horizontal="center"/>
    </xf>
    <xf numFmtId="166" fontId="15" fillId="0" borderId="0" xfId="44" applyFont="1" applyFill="1" applyBorder="1"/>
    <xf numFmtId="166" fontId="37" fillId="0" borderId="0" xfId="44" applyFont="1" applyFill="1" applyAlignment="1">
      <alignment horizontal="center"/>
    </xf>
    <xf numFmtId="1" fontId="37" fillId="0" borderId="0" xfId="0" applyNumberFormat="1" applyFont="1" applyAlignment="1">
      <alignment horizontal="center"/>
    </xf>
    <xf numFmtId="1" fontId="45" fillId="10" borderId="0" xfId="0" applyNumberFormat="1" applyFont="1" applyFill="1" applyAlignment="1">
      <alignment horizontal="left" vertical="center"/>
    </xf>
    <xf numFmtId="1" fontId="0" fillId="0" borderId="0" xfId="0" applyNumberFormat="1" applyAlignment="1">
      <alignment horizontal="left" vertical="center"/>
    </xf>
    <xf numFmtId="0" fontId="31" fillId="0" borderId="0" xfId="0" applyFont="1" applyAlignment="1">
      <alignment vertical="center"/>
    </xf>
    <xf numFmtId="0" fontId="39" fillId="0" borderId="0" xfId="0" applyFont="1"/>
    <xf numFmtId="1" fontId="39" fillId="0" borderId="0" xfId="0" applyNumberFormat="1" applyFont="1" applyAlignment="1">
      <alignment horizontal="center" vertical="center"/>
    </xf>
    <xf numFmtId="49" fontId="46" fillId="0" borderId="0" xfId="2" applyNumberFormat="1" applyFont="1" applyAlignment="1">
      <alignment horizontal="left" wrapText="1"/>
    </xf>
    <xf numFmtId="0" fontId="39" fillId="0" borderId="0" xfId="0" applyFont="1" applyAlignment="1">
      <alignment horizontal="center"/>
    </xf>
    <xf numFmtId="166" fontId="39" fillId="0" borderId="0" xfId="44" applyFont="1" applyFill="1" applyBorder="1" applyAlignment="1">
      <alignment horizontal="center"/>
    </xf>
    <xf numFmtId="166" fontId="39" fillId="0" borderId="0" xfId="44" applyFont="1" applyFill="1" applyBorder="1" applyAlignment="1">
      <alignment horizontal="center" vertical="center"/>
    </xf>
    <xf numFmtId="49" fontId="39" fillId="0" borderId="0" xfId="0" applyNumberFormat="1" applyFont="1" applyAlignment="1">
      <alignment horizontal="left" wrapText="1"/>
    </xf>
    <xf numFmtId="9" fontId="39" fillId="0" borderId="0" xfId="1" applyFont="1" applyFill="1" applyBorder="1" applyAlignment="1">
      <alignment horizontal="center" vertical="center"/>
    </xf>
    <xf numFmtId="171" fontId="39" fillId="0" borderId="0" xfId="0" applyNumberFormat="1" applyFont="1" applyAlignment="1">
      <alignment horizontal="center" vertical="center"/>
    </xf>
    <xf numFmtId="2" fontId="39" fillId="0" borderId="0" xfId="44" applyNumberFormat="1" applyFont="1" applyFill="1" applyBorder="1" applyAlignment="1">
      <alignment horizontal="center"/>
    </xf>
    <xf numFmtId="9" fontId="39" fillId="0" borderId="0" xfId="1" applyFont="1" applyFill="1" applyBorder="1" applyAlignment="1">
      <alignment horizontal="center"/>
    </xf>
    <xf numFmtId="171" fontId="39" fillId="0" borderId="0" xfId="0" applyNumberFormat="1" applyFont="1" applyAlignment="1">
      <alignment horizontal="center"/>
    </xf>
    <xf numFmtId="0" fontId="2" fillId="2" borderId="0" xfId="0" applyFont="1" applyFill="1"/>
    <xf numFmtId="1" fontId="39" fillId="0" borderId="0" xfId="0" applyNumberFormat="1" applyFont="1" applyAlignment="1">
      <alignment horizontal="left"/>
    </xf>
    <xf numFmtId="49" fontId="39" fillId="0" borderId="0" xfId="0" applyNumberFormat="1" applyFont="1" applyAlignment="1">
      <alignment horizontal="left" vertical="center"/>
    </xf>
    <xf numFmtId="0" fontId="39" fillId="0" borderId="1" xfId="0" applyFont="1" applyBorder="1" applyAlignment="1">
      <alignment horizontal="center" vertical="center"/>
    </xf>
    <xf numFmtId="1" fontId="46" fillId="2" borderId="1" xfId="0" quotePrefix="1" applyNumberFormat="1" applyFont="1" applyFill="1" applyBorder="1" applyAlignment="1">
      <alignment horizontal="center" vertical="center" wrapText="1"/>
    </xf>
    <xf numFmtId="1" fontId="39" fillId="0" borderId="1" xfId="0" quotePrefix="1" applyNumberFormat="1" applyFont="1" applyBorder="1" applyAlignment="1">
      <alignment horizontal="center" vertical="center" wrapText="1"/>
    </xf>
    <xf numFmtId="1" fontId="46" fillId="0" borderId="1" xfId="0" quotePrefix="1" applyNumberFormat="1" applyFont="1" applyBorder="1" applyAlignment="1">
      <alignment horizontal="center" vertical="center"/>
    </xf>
    <xf numFmtId="1" fontId="39" fillId="2" borderId="1" xfId="0" quotePrefix="1" applyNumberFormat="1" applyFont="1" applyFill="1" applyBorder="1" applyAlignment="1">
      <alignment horizontal="center" vertical="center" wrapText="1"/>
    </xf>
    <xf numFmtId="1" fontId="46" fillId="2" borderId="1" xfId="0" quotePrefix="1" applyNumberFormat="1" applyFont="1" applyFill="1" applyBorder="1" applyAlignment="1">
      <alignment horizontal="center" vertical="center"/>
    </xf>
    <xf numFmtId="0" fontId="39" fillId="5" borderId="1" xfId="0" applyFont="1" applyFill="1" applyBorder="1" applyAlignment="1">
      <alignment horizontal="center" vertical="center"/>
    </xf>
    <xf numFmtId="0" fontId="39" fillId="0" borderId="0" xfId="0" applyFont="1" applyAlignment="1">
      <alignment horizontal="left" wrapText="1"/>
    </xf>
    <xf numFmtId="0" fontId="39" fillId="0" borderId="4" xfId="0" applyFont="1" applyBorder="1" applyAlignment="1">
      <alignment horizontal="center"/>
    </xf>
    <xf numFmtId="171" fontId="39" fillId="0" borderId="4" xfId="0" applyNumberFormat="1" applyFont="1" applyBorder="1" applyAlignment="1">
      <alignment horizontal="center"/>
    </xf>
    <xf numFmtId="0" fontId="48" fillId="12" borderId="1" xfId="0" applyFont="1" applyFill="1" applyBorder="1" applyAlignment="1">
      <alignment horizontal="left" vertical="center" wrapText="1"/>
    </xf>
    <xf numFmtId="1" fontId="39" fillId="0" borderId="0" xfId="0" applyNumberFormat="1" applyFont="1" applyAlignment="1">
      <alignment horizontal="center" vertical="center" wrapText="1"/>
    </xf>
    <xf numFmtId="9" fontId="39" fillId="5" borderId="0" xfId="1" applyFont="1" applyFill="1" applyBorder="1" applyAlignment="1">
      <alignment horizontal="center" vertical="center" wrapText="1"/>
    </xf>
    <xf numFmtId="0" fontId="50" fillId="0" borderId="1" xfId="0" applyFont="1" applyBorder="1" applyAlignment="1">
      <alignment horizontal="center" vertical="center" wrapText="1"/>
    </xf>
    <xf numFmtId="0" fontId="39" fillId="0" borderId="1" xfId="0" applyFont="1" applyBorder="1" applyAlignment="1">
      <alignment horizontal="center" vertical="center" wrapText="1"/>
    </xf>
    <xf numFmtId="1" fontId="46" fillId="0" borderId="1" xfId="0" applyNumberFormat="1" applyFont="1" applyBorder="1" applyAlignment="1">
      <alignment horizontal="center" vertical="center" wrapText="1"/>
    </xf>
    <xf numFmtId="0" fontId="39" fillId="2" borderId="1" xfId="0" applyFont="1" applyFill="1" applyBorder="1" applyAlignment="1">
      <alignment horizontal="center" vertical="center" wrapText="1"/>
    </xf>
    <xf numFmtId="0" fontId="2" fillId="2" borderId="0" xfId="0" applyFont="1" applyFill="1" applyAlignment="1">
      <alignment wrapText="1"/>
    </xf>
    <xf numFmtId="1" fontId="39" fillId="0" borderId="0" xfId="0" applyNumberFormat="1" applyFont="1" applyAlignment="1">
      <alignment horizontal="left" wrapText="1"/>
    </xf>
    <xf numFmtId="49" fontId="39" fillId="0" borderId="0" xfId="0" applyNumberFormat="1" applyFont="1" applyAlignment="1">
      <alignment horizontal="left" vertical="center" wrapText="1"/>
    </xf>
    <xf numFmtId="49" fontId="48" fillId="12" borderId="1" xfId="0" applyNumberFormat="1" applyFont="1" applyFill="1" applyBorder="1" applyAlignment="1">
      <alignment horizontal="center" vertical="center" wrapText="1"/>
    </xf>
    <xf numFmtId="1" fontId="48" fillId="12" borderId="1" xfId="1" applyNumberFormat="1" applyFont="1" applyFill="1" applyBorder="1" applyAlignment="1">
      <alignment horizontal="center" vertical="center" wrapText="1"/>
    </xf>
    <xf numFmtId="9" fontId="48" fillId="12" borderId="1" xfId="1" applyFont="1" applyFill="1" applyBorder="1" applyAlignment="1">
      <alignment horizontal="center" vertical="center" wrapText="1"/>
    </xf>
    <xf numFmtId="0" fontId="48" fillId="12" borderId="1" xfId="0" applyFont="1" applyFill="1" applyBorder="1" applyAlignment="1">
      <alignment horizontal="center" vertical="center" wrapText="1"/>
    </xf>
    <xf numFmtId="171" fontId="49" fillId="12" borderId="1" xfId="0" applyNumberFormat="1" applyFont="1" applyFill="1" applyBorder="1" applyAlignment="1">
      <alignment horizontal="center" vertical="center" wrapText="1"/>
    </xf>
    <xf numFmtId="1" fontId="49" fillId="12" borderId="1" xfId="0" applyNumberFormat="1" applyFont="1" applyFill="1" applyBorder="1" applyAlignment="1">
      <alignment horizontal="center" vertical="center" wrapText="1"/>
    </xf>
    <xf numFmtId="9" fontId="49" fillId="12" borderId="1" xfId="1" applyFont="1" applyFill="1" applyBorder="1" applyAlignment="1">
      <alignment horizontal="center" vertical="center" wrapText="1"/>
    </xf>
    <xf numFmtId="171" fontId="48" fillId="12" borderId="1" xfId="0" applyNumberFormat="1" applyFont="1" applyFill="1" applyBorder="1" applyAlignment="1">
      <alignment horizontal="center" vertical="center" wrapText="1"/>
    </xf>
    <xf numFmtId="9" fontId="39" fillId="0" borderId="0" xfId="1" applyFont="1" applyFill="1" applyBorder="1" applyAlignment="1">
      <alignment horizontal="center" vertical="center" wrapText="1"/>
    </xf>
    <xf numFmtId="1" fontId="15" fillId="0" borderId="0" xfId="0" applyNumberFormat="1" applyFont="1" applyAlignment="1">
      <alignment horizontal="center" vertical="center" wrapText="1"/>
    </xf>
    <xf numFmtId="1" fontId="15" fillId="0" borderId="0" xfId="0" applyNumberFormat="1" applyFont="1" applyAlignment="1">
      <alignment horizontal="center" vertical="center"/>
    </xf>
    <xf numFmtId="0" fontId="51" fillId="0" borderId="0" xfId="2" applyFont="1" applyAlignment="1">
      <alignment vertical="center"/>
    </xf>
    <xf numFmtId="0" fontId="46" fillId="0" borderId="0" xfId="2" applyFont="1" applyAlignment="1">
      <alignment horizontal="left" vertical="center" wrapText="1"/>
    </xf>
    <xf numFmtId="0" fontId="46" fillId="0" borderId="0" xfId="2" applyFont="1" applyAlignment="1">
      <alignment horizontal="center" vertical="center" wrapText="1"/>
    </xf>
    <xf numFmtId="171" fontId="46" fillId="0" borderId="0" xfId="0" applyNumberFormat="1" applyFont="1" applyAlignment="1">
      <alignment horizontal="center" vertical="center"/>
    </xf>
    <xf numFmtId="0" fontId="39" fillId="0" borderId="0" xfId="0" applyFont="1" applyAlignment="1">
      <alignment horizontal="center" vertical="center"/>
    </xf>
    <xf numFmtId="171" fontId="39" fillId="0" borderId="4" xfId="0" applyNumberFormat="1" applyFont="1" applyBorder="1" applyAlignment="1">
      <alignment horizontal="center" vertical="center"/>
    </xf>
    <xf numFmtId="0" fontId="52" fillId="0" borderId="0" xfId="2" applyFont="1" applyAlignment="1">
      <alignment vertical="center"/>
    </xf>
    <xf numFmtId="9" fontId="46" fillId="0" borderId="0" xfId="1" applyFont="1" applyFill="1" applyBorder="1" applyAlignment="1">
      <alignment horizontal="center" vertical="center"/>
    </xf>
    <xf numFmtId="0" fontId="0" fillId="0" borderId="0" xfId="0" applyAlignment="1">
      <alignment horizontal="left" vertical="center" wrapText="1"/>
    </xf>
    <xf numFmtId="1" fontId="39" fillId="0" borderId="1" xfId="0" quotePrefix="1" applyNumberFormat="1" applyFont="1" applyBorder="1" applyAlignment="1">
      <alignment horizontal="left" vertical="center" wrapText="1"/>
    </xf>
    <xf numFmtId="171" fontId="39" fillId="0" borderId="1" xfId="0" quotePrefix="1" applyNumberFormat="1" applyFont="1" applyBorder="1" applyAlignment="1">
      <alignment horizontal="center" vertical="center" wrapText="1"/>
    </xf>
    <xf numFmtId="171" fontId="53" fillId="0" borderId="1" xfId="0" applyNumberFormat="1" applyFont="1" applyBorder="1" applyAlignment="1">
      <alignment horizontal="center" vertical="center" wrapText="1"/>
    </xf>
    <xf numFmtId="0" fontId="46" fillId="5" borderId="1" xfId="0" applyFont="1" applyFill="1" applyBorder="1" applyAlignment="1">
      <alignment horizontal="center" vertical="center" wrapText="1"/>
    </xf>
    <xf numFmtId="171" fontId="39" fillId="0" borderId="1" xfId="0" applyNumberFormat="1" applyFont="1" applyBorder="1" applyAlignment="1">
      <alignment horizontal="center" vertical="center"/>
    </xf>
    <xf numFmtId="0" fontId="46" fillId="0" borderId="1" xfId="0" applyFont="1" applyBorder="1" applyAlignment="1">
      <alignment horizontal="left" vertical="center" wrapText="1"/>
    </xf>
    <xf numFmtId="1" fontId="39" fillId="5" borderId="1" xfId="0" quotePrefix="1" applyNumberFormat="1" applyFont="1" applyFill="1" applyBorder="1" applyAlignment="1">
      <alignment horizontal="center" vertical="center" wrapText="1"/>
    </xf>
    <xf numFmtId="0" fontId="39" fillId="0" borderId="1" xfId="0" applyFont="1" applyBorder="1" applyAlignment="1">
      <alignment horizontal="left" vertical="center" wrapText="1"/>
    </xf>
    <xf numFmtId="0" fontId="47" fillId="5" borderId="1" xfId="0" applyFont="1" applyFill="1" applyBorder="1" applyAlignment="1">
      <alignment horizontal="center" vertical="center" wrapText="1"/>
    </xf>
    <xf numFmtId="0" fontId="53" fillId="0" borderId="1" xfId="0" applyFont="1" applyBorder="1" applyAlignment="1">
      <alignment horizontal="left" vertical="center" wrapText="1" readingOrder="1"/>
    </xf>
    <xf numFmtId="0" fontId="47" fillId="5" borderId="1" xfId="0" applyFont="1" applyFill="1" applyBorder="1" applyAlignment="1">
      <alignment horizontal="center" vertical="center"/>
    </xf>
    <xf numFmtId="0" fontId="39" fillId="0" borderId="3" xfId="0" applyFont="1" applyBorder="1" applyAlignment="1">
      <alignment horizontal="center"/>
    </xf>
    <xf numFmtId="0" fontId="55" fillId="2" borderId="0" xfId="0" applyFont="1" applyFill="1" applyAlignment="1">
      <alignment wrapText="1"/>
    </xf>
    <xf numFmtId="1" fontId="15" fillId="2" borderId="0" xfId="0" applyNumberFormat="1" applyFont="1" applyFill="1" applyAlignment="1">
      <alignment horizontal="center" vertical="center"/>
    </xf>
    <xf numFmtId="0" fontId="39" fillId="0" borderId="0" xfId="0" applyFont="1" applyAlignment="1">
      <alignment horizontal="left" vertical="center" wrapText="1"/>
    </xf>
    <xf numFmtId="1" fontId="39" fillId="0" borderId="0" xfId="0" quotePrefix="1" applyNumberFormat="1" applyFont="1" applyAlignment="1">
      <alignment horizontal="center" vertical="center" wrapText="1"/>
    </xf>
    <xf numFmtId="171" fontId="39" fillId="0" borderId="0" xfId="0" quotePrefix="1" applyNumberFormat="1" applyFont="1" applyAlignment="1">
      <alignment horizontal="center" vertical="center" wrapText="1"/>
    </xf>
    <xf numFmtId="1" fontId="46" fillId="0" borderId="0" xfId="0" applyNumberFormat="1" applyFont="1" applyAlignment="1">
      <alignment horizontal="center" vertical="center" wrapText="1"/>
    </xf>
    <xf numFmtId="9" fontId="46" fillId="0" borderId="0" xfId="0" applyNumberFormat="1" applyFont="1" applyAlignment="1">
      <alignment horizontal="center" vertical="center" wrapText="1"/>
    </xf>
    <xf numFmtId="171" fontId="53" fillId="0" borderId="0" xfId="0" applyNumberFormat="1" applyFont="1" applyAlignment="1">
      <alignment horizontal="center" vertical="center" wrapText="1"/>
    </xf>
    <xf numFmtId="1" fontId="39" fillId="2" borderId="0" xfId="0" applyNumberFormat="1" applyFont="1" applyFill="1" applyAlignment="1">
      <alignment horizontal="center" vertical="center"/>
    </xf>
    <xf numFmtId="0" fontId="0" fillId="2" borderId="0" xfId="0" applyFill="1" applyAlignment="1">
      <alignment wrapText="1"/>
    </xf>
    <xf numFmtId="0" fontId="0" fillId="0" borderId="0" xfId="0" applyAlignment="1">
      <alignment wrapText="1"/>
    </xf>
    <xf numFmtId="9" fontId="39" fillId="0" borderId="0" xfId="1" applyFont="1" applyFill="1" applyAlignment="1">
      <alignment horizontal="center" vertical="center"/>
    </xf>
    <xf numFmtId="0" fontId="56" fillId="0" borderId="0" xfId="2" applyFont="1" applyAlignment="1">
      <alignment horizontal="left"/>
    </xf>
    <xf numFmtId="171" fontId="37" fillId="0" borderId="0" xfId="0" applyNumberFormat="1" applyFont="1"/>
    <xf numFmtId="171" fontId="44" fillId="0" borderId="0" xfId="0" applyNumberFormat="1" applyFont="1"/>
    <xf numFmtId="171" fontId="15" fillId="0" borderId="0" xfId="0" applyNumberFormat="1" applyFont="1" applyAlignment="1">
      <alignment vertical="center"/>
    </xf>
    <xf numFmtId="171" fontId="13" fillId="0" borderId="0" xfId="0" applyNumberFormat="1" applyFont="1"/>
    <xf numFmtId="171" fontId="0" fillId="0" borderId="0" xfId="0" applyNumberFormat="1" applyAlignment="1">
      <alignment vertical="center"/>
    </xf>
    <xf numFmtId="171" fontId="15" fillId="0" borderId="1" xfId="0" applyNumberFormat="1" applyFont="1" applyBorder="1"/>
    <xf numFmtId="166" fontId="38" fillId="3" borderId="0" xfId="44" applyFont="1" applyFill="1" applyAlignment="1">
      <alignment horizontal="left" vertical="center"/>
    </xf>
    <xf numFmtId="1" fontId="45" fillId="10" borderId="0" xfId="0" applyNumberFormat="1" applyFont="1" applyFill="1" applyAlignment="1">
      <alignment horizontal="left" vertical="center" wrapText="1"/>
    </xf>
    <xf numFmtId="171" fontId="37" fillId="0" borderId="0" xfId="44" applyNumberFormat="1" applyFont="1" applyFill="1" applyAlignment="1">
      <alignment horizontal="center"/>
    </xf>
    <xf numFmtId="171" fontId="2" fillId="0" borderId="0" xfId="0" applyNumberFormat="1" applyFont="1"/>
    <xf numFmtId="171" fontId="16" fillId="0" borderId="0" xfId="0" applyNumberFormat="1" applyFont="1" applyAlignment="1">
      <alignment vertical="center"/>
    </xf>
    <xf numFmtId="1" fontId="31" fillId="13" borderId="1" xfId="0" applyNumberFormat="1" applyFont="1" applyFill="1" applyBorder="1" applyAlignment="1">
      <alignment horizontal="center" vertical="center" wrapText="1"/>
    </xf>
    <xf numFmtId="9" fontId="31" fillId="13" borderId="1" xfId="0" applyNumberFormat="1" applyFont="1" applyFill="1" applyBorder="1" applyAlignment="1">
      <alignment horizontal="center" vertical="center" wrapText="1"/>
    </xf>
    <xf numFmtId="9" fontId="31" fillId="0" borderId="1" xfId="0" applyNumberFormat="1" applyFont="1" applyBorder="1" applyAlignment="1">
      <alignment horizontal="center" vertical="center" wrapText="1"/>
    </xf>
    <xf numFmtId="1" fontId="31" fillId="0" borderId="1" xfId="0" applyNumberFormat="1" applyFont="1" applyBorder="1" applyAlignment="1">
      <alignment horizontal="center" vertical="center" wrapText="1"/>
    </xf>
    <xf numFmtId="171" fontId="39" fillId="11" borderId="0" xfId="0" applyNumberFormat="1" applyFont="1" applyFill="1" applyAlignment="1">
      <alignment horizontal="center" vertical="center"/>
    </xf>
    <xf numFmtId="49" fontId="48" fillId="12" borderId="1" xfId="1" applyNumberFormat="1" applyFont="1" applyFill="1" applyBorder="1" applyAlignment="1">
      <alignment horizontal="center" vertical="center" wrapText="1"/>
    </xf>
    <xf numFmtId="49" fontId="46" fillId="2" borderId="1" xfId="0" quotePrefix="1" applyNumberFormat="1" applyFont="1" applyFill="1" applyBorder="1" applyAlignment="1">
      <alignment horizontal="center" vertical="center" wrapText="1"/>
    </xf>
    <xf numFmtId="49" fontId="46" fillId="0" borderId="1" xfId="0" quotePrefix="1" applyNumberFormat="1" applyFont="1" applyBorder="1" applyAlignment="1">
      <alignment horizontal="center" vertical="center"/>
    </xf>
    <xf numFmtId="49" fontId="46" fillId="0" borderId="1" xfId="0" quotePrefix="1" applyNumberFormat="1" applyFont="1" applyBorder="1" applyAlignment="1">
      <alignment horizontal="center" vertical="center" wrapText="1"/>
    </xf>
    <xf numFmtId="49" fontId="39" fillId="0" borderId="1" xfId="0" quotePrefix="1" applyNumberFormat="1" applyFont="1" applyBorder="1" applyAlignment="1">
      <alignment horizontal="center" vertical="center" wrapText="1"/>
    </xf>
    <xf numFmtId="49" fontId="39" fillId="2" borderId="1" xfId="0" quotePrefix="1" applyNumberFormat="1" applyFont="1" applyFill="1" applyBorder="1" applyAlignment="1">
      <alignment horizontal="center" vertical="center" wrapText="1"/>
    </xf>
    <xf numFmtId="49" fontId="46" fillId="0" borderId="1" xfId="46" applyNumberFormat="1" applyFont="1" applyBorder="1" applyAlignment="1">
      <alignment horizontal="center" vertical="center"/>
    </xf>
    <xf numFmtId="49" fontId="46" fillId="0" borderId="1" xfId="0" applyNumberFormat="1" applyFont="1" applyBorder="1" applyAlignment="1">
      <alignment horizontal="center" vertical="center"/>
    </xf>
    <xf numFmtId="49" fontId="46" fillId="2" borderId="1" xfId="0" quotePrefix="1" applyNumberFormat="1" applyFont="1" applyFill="1" applyBorder="1" applyAlignment="1">
      <alignment horizontal="center" vertical="center"/>
    </xf>
    <xf numFmtId="49" fontId="39" fillId="0" borderId="1" xfId="0" applyNumberFormat="1" applyFont="1" applyBorder="1" applyAlignment="1">
      <alignment horizontal="center" vertical="center"/>
    </xf>
    <xf numFmtId="49" fontId="46" fillId="2" borderId="1" xfId="0" applyNumberFormat="1" applyFont="1" applyFill="1" applyBorder="1" applyAlignment="1">
      <alignment horizontal="center" vertical="center" wrapText="1"/>
    </xf>
    <xf numFmtId="49" fontId="39" fillId="0" borderId="1" xfId="1" quotePrefix="1" applyNumberFormat="1" applyFont="1" applyFill="1" applyBorder="1" applyAlignment="1">
      <alignment horizontal="center" vertical="center"/>
    </xf>
    <xf numFmtId="49" fontId="15" fillId="0" borderId="1" xfId="0" applyNumberFormat="1" applyFont="1" applyBorder="1" applyAlignment="1">
      <alignment horizontal="center"/>
    </xf>
    <xf numFmtId="9" fontId="16" fillId="0" borderId="0" xfId="0" applyNumberFormat="1" applyFont="1" applyAlignment="1">
      <alignment vertical="center"/>
    </xf>
    <xf numFmtId="1" fontId="53" fillId="0" borderId="1" xfId="0" applyNumberFormat="1" applyFont="1" applyBorder="1" applyAlignment="1">
      <alignment horizontal="center" vertical="center" wrapText="1"/>
    </xf>
    <xf numFmtId="1" fontId="39" fillId="0" borderId="5" xfId="0" quotePrefix="1" applyNumberFormat="1" applyFont="1" applyBorder="1" applyAlignment="1">
      <alignment horizontal="left" vertical="center" wrapText="1"/>
    </xf>
    <xf numFmtId="1" fontId="39" fillId="0" borderId="6" xfId="0" quotePrefix="1" applyNumberFormat="1" applyFont="1" applyBorder="1" applyAlignment="1">
      <alignment horizontal="center" vertical="center" wrapText="1"/>
    </xf>
    <xf numFmtId="1" fontId="39" fillId="0" borderId="7" xfId="0" quotePrefix="1" applyNumberFormat="1" applyFont="1" applyBorder="1" applyAlignment="1">
      <alignment horizontal="center" vertical="center" wrapText="1"/>
    </xf>
    <xf numFmtId="0" fontId="39" fillId="0" borderId="8" xfId="0" applyFont="1" applyBorder="1" applyAlignment="1">
      <alignment horizontal="left" vertical="center" wrapText="1"/>
    </xf>
    <xf numFmtId="1" fontId="39" fillId="0" borderId="9" xfId="0" quotePrefix="1" applyNumberFormat="1" applyFont="1" applyBorder="1" applyAlignment="1">
      <alignment horizontal="left" vertical="center" wrapText="1"/>
    </xf>
    <xf numFmtId="1" fontId="39" fillId="0" borderId="1" xfId="0" applyNumberFormat="1" applyFont="1" applyBorder="1" applyAlignment="1">
      <alignment horizontal="center" vertical="center" wrapText="1"/>
    </xf>
    <xf numFmtId="1" fontId="58" fillId="0" borderId="0" xfId="0" applyNumberFormat="1" applyFont="1" applyAlignment="1">
      <alignment horizontal="center" vertical="center"/>
    </xf>
    <xf numFmtId="9" fontId="58" fillId="0" borderId="0" xfId="1" applyFont="1" applyFill="1" applyBorder="1" applyAlignment="1">
      <alignment horizontal="center" vertical="center"/>
    </xf>
    <xf numFmtId="49" fontId="59" fillId="2" borderId="1" xfId="0" quotePrefix="1" applyNumberFormat="1" applyFont="1" applyFill="1" applyBorder="1" applyAlignment="1">
      <alignment horizontal="center" vertical="center" wrapText="1"/>
    </xf>
    <xf numFmtId="49" fontId="59" fillId="0" borderId="1" xfId="0" quotePrefix="1" applyNumberFormat="1" applyFont="1" applyBorder="1" applyAlignment="1">
      <alignment horizontal="center" vertical="center"/>
    </xf>
    <xf numFmtId="49" fontId="59" fillId="0" borderId="1" xfId="0" quotePrefix="1" applyNumberFormat="1" applyFont="1" applyBorder="1" applyAlignment="1">
      <alignment horizontal="center" vertical="center" wrapText="1"/>
    </xf>
    <xf numFmtId="49" fontId="58" fillId="0" borderId="1" xfId="0" quotePrefix="1" applyNumberFormat="1" applyFont="1" applyBorder="1" applyAlignment="1">
      <alignment horizontal="center" vertical="center" wrapText="1"/>
    </xf>
    <xf numFmtId="49" fontId="58" fillId="2" borderId="1" xfId="0" quotePrefix="1" applyNumberFormat="1" applyFont="1" applyFill="1" applyBorder="1" applyAlignment="1">
      <alignment horizontal="center" vertical="center" wrapText="1"/>
    </xf>
    <xf numFmtId="49" fontId="59" fillId="0" borderId="1" xfId="46" applyNumberFormat="1" applyFont="1" applyBorder="1" applyAlignment="1">
      <alignment horizontal="center" vertical="center"/>
    </xf>
    <xf numFmtId="49" fontId="59" fillId="0" borderId="1" xfId="0" applyNumberFormat="1" applyFont="1" applyBorder="1" applyAlignment="1">
      <alignment horizontal="center" vertical="center"/>
    </xf>
    <xf numFmtId="49" fontId="59" fillId="2" borderId="1" xfId="0" quotePrefix="1" applyNumberFormat="1" applyFont="1" applyFill="1" applyBorder="1" applyAlignment="1">
      <alignment horizontal="center" vertical="center"/>
    </xf>
    <xf numFmtId="49" fontId="59" fillId="2" borderId="1" xfId="0" applyNumberFormat="1" applyFont="1" applyFill="1" applyBorder="1" applyAlignment="1">
      <alignment horizontal="center" vertical="center" wrapText="1"/>
    </xf>
    <xf numFmtId="49" fontId="58" fillId="0" borderId="1" xfId="1" quotePrefix="1" applyNumberFormat="1" applyFont="1" applyFill="1" applyBorder="1" applyAlignment="1">
      <alignment horizontal="center" vertical="center"/>
    </xf>
    <xf numFmtId="1" fontId="58" fillId="2" borderId="0" xfId="0" applyNumberFormat="1" applyFont="1" applyFill="1" applyAlignment="1">
      <alignment horizontal="center" vertical="center"/>
    </xf>
    <xf numFmtId="49" fontId="32" fillId="5" borderId="0" xfId="0" applyNumberFormat="1" applyFont="1" applyFill="1" applyAlignment="1">
      <alignment horizontal="center" wrapText="1"/>
    </xf>
    <xf numFmtId="49" fontId="33" fillId="5" borderId="0" xfId="0" applyNumberFormat="1" applyFont="1" applyFill="1" applyAlignment="1">
      <alignment horizontal="center" wrapText="1"/>
    </xf>
    <xf numFmtId="0" fontId="61" fillId="0" borderId="0" xfId="2" applyFont="1" applyAlignment="1">
      <alignment horizontal="left" vertical="center"/>
    </xf>
    <xf numFmtId="0" fontId="57" fillId="0" borderId="0" xfId="2" applyFont="1" applyAlignment="1">
      <alignment horizontal="left" vertical="center"/>
    </xf>
    <xf numFmtId="49" fontId="63" fillId="5" borderId="0" xfId="0" applyNumberFormat="1" applyFont="1" applyFill="1" applyAlignment="1">
      <alignment horizontal="left" vertical="center"/>
    </xf>
    <xf numFmtId="9" fontId="63" fillId="5" borderId="0" xfId="1" applyFont="1" applyFill="1" applyBorder="1" applyAlignment="1">
      <alignment horizontal="center" vertical="center" wrapText="1"/>
    </xf>
    <xf numFmtId="49" fontId="63" fillId="5" borderId="0" xfId="0" applyNumberFormat="1" applyFont="1" applyFill="1" applyAlignment="1">
      <alignment horizontal="left" vertical="center" wrapText="1"/>
    </xf>
    <xf numFmtId="9" fontId="64" fillId="5" borderId="0" xfId="1287" applyNumberFormat="1" applyFont="1" applyFill="1" applyBorder="1" applyAlignment="1">
      <alignment horizontal="left" vertical="center"/>
    </xf>
    <xf numFmtId="9" fontId="65" fillId="5" borderId="0" xfId="1" applyFont="1" applyFill="1" applyBorder="1" applyAlignment="1">
      <alignment horizontal="center" vertical="center"/>
    </xf>
    <xf numFmtId="0" fontId="66" fillId="5" borderId="0" xfId="0" applyFont="1" applyFill="1" applyAlignment="1">
      <alignment horizontal="left" wrapText="1"/>
    </xf>
    <xf numFmtId="49" fontId="63" fillId="0" borderId="0" xfId="0" applyNumberFormat="1" applyFont="1" applyFill="1" applyAlignment="1">
      <alignment horizontal="left" vertical="center"/>
    </xf>
  </cellXfs>
  <cellStyles count="1288">
    <cellStyle name="          _x000a__x000a_386grabber=VGA.3GR_x000a__x000a_" xfId="49" xr:uid="{00000000-0005-0000-0000-000000000000}"/>
    <cellStyle name="0,0_x000d__x000a_NA_x000d__x000a_" xfId="50" xr:uid="{00000000-0005-0000-0000-000001000000}"/>
    <cellStyle name="Comma 2" xfId="51" xr:uid="{00000000-0005-0000-0000-000002000000}"/>
    <cellStyle name="Comma 2 2" xfId="52" xr:uid="{00000000-0005-0000-0000-000003000000}"/>
    <cellStyle name="Comma 2 2 2" xfId="53" xr:uid="{00000000-0005-0000-0000-000004000000}"/>
    <cellStyle name="Comma 2 3" xfId="54" xr:uid="{00000000-0005-0000-0000-000005000000}"/>
    <cellStyle name="Comma 3" xfId="55" xr:uid="{00000000-0005-0000-0000-000006000000}"/>
    <cellStyle name="Currency" xfId="44" builtinId="4"/>
    <cellStyle name="Currency 2" xfId="56" xr:uid="{00000000-0005-0000-0000-000007000000}"/>
    <cellStyle name="Currency 2 2" xfId="57" xr:uid="{00000000-0005-0000-0000-000008000000}"/>
    <cellStyle name="Currency 2 3" xfId="58" xr:uid="{00000000-0005-0000-0000-000009000000}"/>
    <cellStyle name="Currency 3" xfId="59" xr:uid="{00000000-0005-0000-0000-00000A000000}"/>
    <cellStyle name="Currency 3 2" xfId="60" xr:uid="{00000000-0005-0000-0000-00000B000000}"/>
    <cellStyle name="Currency 3 3" xfId="61" xr:uid="{00000000-0005-0000-0000-00000C000000}"/>
    <cellStyle name="Currency 4" xfId="62" xr:uid="{00000000-0005-0000-0000-00000D000000}"/>
    <cellStyle name="Currency 4 2" xfId="63" xr:uid="{00000000-0005-0000-0000-00000E000000}"/>
    <cellStyle name="Currency 4 2 2" xfId="64" xr:uid="{00000000-0005-0000-0000-00000F000000}"/>
    <cellStyle name="Currency 4 2 3" xfId="65" xr:uid="{00000000-0005-0000-0000-000010000000}"/>
    <cellStyle name="Currency 4 3" xfId="66" xr:uid="{00000000-0005-0000-0000-000011000000}"/>
    <cellStyle name="Currency 4 4" xfId="67" xr:uid="{00000000-0005-0000-0000-000012000000}"/>
    <cellStyle name="Currency 5" xfId="68" xr:uid="{00000000-0005-0000-0000-000013000000}"/>
    <cellStyle name="Currency 5 2" xfId="69" xr:uid="{00000000-0005-0000-0000-000014000000}"/>
    <cellStyle name="Currency_CBM Forecast Acry Med Liq" xfId="70" xr:uid="{00000000-0005-0000-0000-000015000000}"/>
    <cellStyle name="Euro" xfId="17" xr:uid="{00000000-0005-0000-0000-000016000000}"/>
    <cellStyle name="Euro 2" xfId="71" xr:uid="{00000000-0005-0000-0000-000017000000}"/>
    <cellStyle name="Euro 3" xfId="72" xr:uid="{00000000-0005-0000-0000-000018000000}"/>
    <cellStyle name="Excel Built-in Normal" xfId="73" xr:uid="{00000000-0005-0000-0000-000019000000}"/>
    <cellStyle name="Hyperlink" xfId="1287" builtinId="8"/>
    <cellStyle name="Lien hypertexte 2" xfId="18" xr:uid="{00000000-0005-0000-0000-00001B000000}"/>
    <cellStyle name="Lien hypertexte visité 10" xfId="74" xr:uid="{00000000-0005-0000-0000-00001C000000}"/>
    <cellStyle name="Lien hypertexte visité 100" xfId="75" xr:uid="{00000000-0005-0000-0000-00001D000000}"/>
    <cellStyle name="Lien hypertexte visité 101" xfId="76" xr:uid="{00000000-0005-0000-0000-00001E000000}"/>
    <cellStyle name="Lien hypertexte visité 102" xfId="77" xr:uid="{00000000-0005-0000-0000-00001F000000}"/>
    <cellStyle name="Lien hypertexte visité 103" xfId="78" xr:uid="{00000000-0005-0000-0000-000020000000}"/>
    <cellStyle name="Lien hypertexte visité 104" xfId="79" xr:uid="{00000000-0005-0000-0000-000021000000}"/>
    <cellStyle name="Lien hypertexte visité 105" xfId="80" xr:uid="{00000000-0005-0000-0000-000022000000}"/>
    <cellStyle name="Lien hypertexte visité 106" xfId="81" xr:uid="{00000000-0005-0000-0000-000023000000}"/>
    <cellStyle name="Lien hypertexte visité 107" xfId="82" xr:uid="{00000000-0005-0000-0000-000024000000}"/>
    <cellStyle name="Lien hypertexte visité 108" xfId="83" xr:uid="{00000000-0005-0000-0000-000025000000}"/>
    <cellStyle name="Lien hypertexte visité 109" xfId="84" xr:uid="{00000000-0005-0000-0000-000026000000}"/>
    <cellStyle name="Lien hypertexte visité 11" xfId="85" xr:uid="{00000000-0005-0000-0000-000027000000}"/>
    <cellStyle name="Lien hypertexte visité 110" xfId="86" xr:uid="{00000000-0005-0000-0000-000028000000}"/>
    <cellStyle name="Lien hypertexte visité 111" xfId="87" xr:uid="{00000000-0005-0000-0000-000029000000}"/>
    <cellStyle name="Lien hypertexte visité 112" xfId="88" xr:uid="{00000000-0005-0000-0000-00002A000000}"/>
    <cellStyle name="Lien hypertexte visité 113" xfId="89" xr:uid="{00000000-0005-0000-0000-00002B000000}"/>
    <cellStyle name="Lien hypertexte visité 114" xfId="90" xr:uid="{00000000-0005-0000-0000-00002C000000}"/>
    <cellStyle name="Lien hypertexte visité 115" xfId="91" xr:uid="{00000000-0005-0000-0000-00002D000000}"/>
    <cellStyle name="Lien hypertexte visité 116" xfId="92" xr:uid="{00000000-0005-0000-0000-00002E000000}"/>
    <cellStyle name="Lien hypertexte visité 117" xfId="93" xr:uid="{00000000-0005-0000-0000-00002F000000}"/>
    <cellStyle name="Lien hypertexte visité 118" xfId="94" xr:uid="{00000000-0005-0000-0000-000030000000}"/>
    <cellStyle name="Lien hypertexte visité 119" xfId="95" xr:uid="{00000000-0005-0000-0000-000031000000}"/>
    <cellStyle name="Lien hypertexte visité 12" xfId="96" xr:uid="{00000000-0005-0000-0000-000032000000}"/>
    <cellStyle name="Lien hypertexte visité 120" xfId="97" xr:uid="{00000000-0005-0000-0000-000033000000}"/>
    <cellStyle name="Lien hypertexte visité 121" xfId="98" xr:uid="{00000000-0005-0000-0000-000034000000}"/>
    <cellStyle name="Lien hypertexte visité 122" xfId="99" xr:uid="{00000000-0005-0000-0000-000035000000}"/>
    <cellStyle name="Lien hypertexte visité 123" xfId="100" xr:uid="{00000000-0005-0000-0000-000036000000}"/>
    <cellStyle name="Lien hypertexte visité 124" xfId="101" xr:uid="{00000000-0005-0000-0000-000037000000}"/>
    <cellStyle name="Lien hypertexte visité 125" xfId="102" xr:uid="{00000000-0005-0000-0000-000038000000}"/>
    <cellStyle name="Lien hypertexte visité 126" xfId="103" xr:uid="{00000000-0005-0000-0000-000039000000}"/>
    <cellStyle name="Lien hypertexte visité 127" xfId="104" xr:uid="{00000000-0005-0000-0000-00003A000000}"/>
    <cellStyle name="Lien hypertexte visité 128" xfId="105" xr:uid="{00000000-0005-0000-0000-00003B000000}"/>
    <cellStyle name="Lien hypertexte visité 129" xfId="106" xr:uid="{00000000-0005-0000-0000-00003C000000}"/>
    <cellStyle name="Lien hypertexte visité 13" xfId="107" xr:uid="{00000000-0005-0000-0000-00003D000000}"/>
    <cellStyle name="Lien hypertexte visité 130" xfId="108" xr:uid="{00000000-0005-0000-0000-00003E000000}"/>
    <cellStyle name="Lien hypertexte visité 131" xfId="109" xr:uid="{00000000-0005-0000-0000-00003F000000}"/>
    <cellStyle name="Lien hypertexte visité 132" xfId="110" xr:uid="{00000000-0005-0000-0000-000040000000}"/>
    <cellStyle name="Lien hypertexte visité 133" xfId="111" xr:uid="{00000000-0005-0000-0000-000041000000}"/>
    <cellStyle name="Lien hypertexte visité 134" xfId="112" xr:uid="{00000000-0005-0000-0000-000042000000}"/>
    <cellStyle name="Lien hypertexte visité 135" xfId="113" xr:uid="{00000000-0005-0000-0000-000043000000}"/>
    <cellStyle name="Lien hypertexte visité 136" xfId="114" xr:uid="{00000000-0005-0000-0000-000044000000}"/>
    <cellStyle name="Lien hypertexte visité 137" xfId="115" xr:uid="{00000000-0005-0000-0000-000045000000}"/>
    <cellStyle name="Lien hypertexte visité 138" xfId="116" xr:uid="{00000000-0005-0000-0000-000046000000}"/>
    <cellStyle name="Lien hypertexte visité 139" xfId="117" xr:uid="{00000000-0005-0000-0000-000047000000}"/>
    <cellStyle name="Lien hypertexte visité 14" xfId="118" xr:uid="{00000000-0005-0000-0000-000048000000}"/>
    <cellStyle name="Lien hypertexte visité 140" xfId="119" xr:uid="{00000000-0005-0000-0000-000049000000}"/>
    <cellStyle name="Lien hypertexte visité 141" xfId="120" xr:uid="{00000000-0005-0000-0000-00004A000000}"/>
    <cellStyle name="Lien hypertexte visité 142" xfId="121" xr:uid="{00000000-0005-0000-0000-00004B000000}"/>
    <cellStyle name="Lien hypertexte visité 143" xfId="122" xr:uid="{00000000-0005-0000-0000-00004C000000}"/>
    <cellStyle name="Lien hypertexte visité 144" xfId="123" xr:uid="{00000000-0005-0000-0000-00004D000000}"/>
    <cellStyle name="Lien hypertexte visité 145" xfId="124" xr:uid="{00000000-0005-0000-0000-00004E000000}"/>
    <cellStyle name="Lien hypertexte visité 146" xfId="125" xr:uid="{00000000-0005-0000-0000-00004F000000}"/>
    <cellStyle name="Lien hypertexte visité 147" xfId="126" xr:uid="{00000000-0005-0000-0000-000050000000}"/>
    <cellStyle name="Lien hypertexte visité 148" xfId="127" xr:uid="{00000000-0005-0000-0000-000051000000}"/>
    <cellStyle name="Lien hypertexte visité 149" xfId="128" xr:uid="{00000000-0005-0000-0000-000052000000}"/>
    <cellStyle name="Lien hypertexte visité 15" xfId="129" xr:uid="{00000000-0005-0000-0000-000053000000}"/>
    <cellStyle name="Lien hypertexte visité 150" xfId="130" xr:uid="{00000000-0005-0000-0000-000054000000}"/>
    <cellStyle name="Lien hypertexte visité 151" xfId="131" xr:uid="{00000000-0005-0000-0000-000055000000}"/>
    <cellStyle name="Lien hypertexte visité 152" xfId="132" xr:uid="{00000000-0005-0000-0000-000056000000}"/>
    <cellStyle name="Lien hypertexte visité 153" xfId="133" xr:uid="{00000000-0005-0000-0000-000057000000}"/>
    <cellStyle name="Lien hypertexte visité 154" xfId="134" xr:uid="{00000000-0005-0000-0000-000058000000}"/>
    <cellStyle name="Lien hypertexte visité 155" xfId="135" xr:uid="{00000000-0005-0000-0000-000059000000}"/>
    <cellStyle name="Lien hypertexte visité 156" xfId="136" xr:uid="{00000000-0005-0000-0000-00005A000000}"/>
    <cellStyle name="Lien hypertexte visité 157" xfId="137" xr:uid="{00000000-0005-0000-0000-00005B000000}"/>
    <cellStyle name="Lien hypertexte visité 158" xfId="138" xr:uid="{00000000-0005-0000-0000-00005C000000}"/>
    <cellStyle name="Lien hypertexte visité 159" xfId="139" xr:uid="{00000000-0005-0000-0000-00005D000000}"/>
    <cellStyle name="Lien hypertexte visité 16" xfId="140" xr:uid="{00000000-0005-0000-0000-00005E000000}"/>
    <cellStyle name="Lien hypertexte visité 160" xfId="141" xr:uid="{00000000-0005-0000-0000-00005F000000}"/>
    <cellStyle name="Lien hypertexte visité 161" xfId="142" xr:uid="{00000000-0005-0000-0000-000060000000}"/>
    <cellStyle name="Lien hypertexte visité 162" xfId="143" xr:uid="{00000000-0005-0000-0000-000061000000}"/>
    <cellStyle name="Lien hypertexte visité 163" xfId="144" xr:uid="{00000000-0005-0000-0000-000062000000}"/>
    <cellStyle name="Lien hypertexte visité 164" xfId="145" xr:uid="{00000000-0005-0000-0000-000063000000}"/>
    <cellStyle name="Lien hypertexte visité 165" xfId="146" xr:uid="{00000000-0005-0000-0000-000064000000}"/>
    <cellStyle name="Lien hypertexte visité 166" xfId="147" xr:uid="{00000000-0005-0000-0000-000065000000}"/>
    <cellStyle name="Lien hypertexte visité 167" xfId="148" xr:uid="{00000000-0005-0000-0000-000066000000}"/>
    <cellStyle name="Lien hypertexte visité 168" xfId="149" xr:uid="{00000000-0005-0000-0000-000067000000}"/>
    <cellStyle name="Lien hypertexte visité 169" xfId="150" xr:uid="{00000000-0005-0000-0000-000068000000}"/>
    <cellStyle name="Lien hypertexte visité 17" xfId="151" xr:uid="{00000000-0005-0000-0000-000069000000}"/>
    <cellStyle name="Lien hypertexte visité 170" xfId="152" xr:uid="{00000000-0005-0000-0000-00006A000000}"/>
    <cellStyle name="Lien hypertexte visité 171" xfId="153" xr:uid="{00000000-0005-0000-0000-00006B000000}"/>
    <cellStyle name="Lien hypertexte visité 172" xfId="154" xr:uid="{00000000-0005-0000-0000-00006C000000}"/>
    <cellStyle name="Lien hypertexte visité 173" xfId="155" xr:uid="{00000000-0005-0000-0000-00006D000000}"/>
    <cellStyle name="Lien hypertexte visité 174" xfId="156" xr:uid="{00000000-0005-0000-0000-00006E000000}"/>
    <cellStyle name="Lien hypertexte visité 175" xfId="157" xr:uid="{00000000-0005-0000-0000-00006F000000}"/>
    <cellStyle name="Lien hypertexte visité 176" xfId="158" xr:uid="{00000000-0005-0000-0000-000070000000}"/>
    <cellStyle name="Lien hypertexte visité 177" xfId="159" xr:uid="{00000000-0005-0000-0000-000071000000}"/>
    <cellStyle name="Lien hypertexte visité 178" xfId="160" xr:uid="{00000000-0005-0000-0000-000072000000}"/>
    <cellStyle name="Lien hypertexte visité 179" xfId="161" xr:uid="{00000000-0005-0000-0000-000073000000}"/>
    <cellStyle name="Lien hypertexte visité 18" xfId="162" xr:uid="{00000000-0005-0000-0000-000074000000}"/>
    <cellStyle name="Lien hypertexte visité 180" xfId="163" xr:uid="{00000000-0005-0000-0000-000075000000}"/>
    <cellStyle name="Lien hypertexte visité 181" xfId="164" xr:uid="{00000000-0005-0000-0000-000076000000}"/>
    <cellStyle name="Lien hypertexte visité 182" xfId="165" xr:uid="{00000000-0005-0000-0000-000077000000}"/>
    <cellStyle name="Lien hypertexte visité 183" xfId="166" xr:uid="{00000000-0005-0000-0000-000078000000}"/>
    <cellStyle name="Lien hypertexte visité 184" xfId="167" xr:uid="{00000000-0005-0000-0000-000079000000}"/>
    <cellStyle name="Lien hypertexte visité 185" xfId="168" xr:uid="{00000000-0005-0000-0000-00007A000000}"/>
    <cellStyle name="Lien hypertexte visité 186" xfId="169" xr:uid="{00000000-0005-0000-0000-00007B000000}"/>
    <cellStyle name="Lien hypertexte visité 187" xfId="170" xr:uid="{00000000-0005-0000-0000-00007C000000}"/>
    <cellStyle name="Lien hypertexte visité 188" xfId="171" xr:uid="{00000000-0005-0000-0000-00007D000000}"/>
    <cellStyle name="Lien hypertexte visité 189" xfId="172" xr:uid="{00000000-0005-0000-0000-00007E000000}"/>
    <cellStyle name="Lien hypertexte visité 19" xfId="173" xr:uid="{00000000-0005-0000-0000-00007F000000}"/>
    <cellStyle name="Lien hypertexte visité 190" xfId="174" xr:uid="{00000000-0005-0000-0000-000080000000}"/>
    <cellStyle name="Lien hypertexte visité 191" xfId="175" xr:uid="{00000000-0005-0000-0000-000081000000}"/>
    <cellStyle name="Lien hypertexte visité 192" xfId="176" xr:uid="{00000000-0005-0000-0000-000082000000}"/>
    <cellStyle name="Lien hypertexte visité 193" xfId="177" xr:uid="{00000000-0005-0000-0000-000083000000}"/>
    <cellStyle name="Lien hypertexte visité 194" xfId="178" xr:uid="{00000000-0005-0000-0000-000084000000}"/>
    <cellStyle name="Lien hypertexte visité 195" xfId="179" xr:uid="{00000000-0005-0000-0000-000085000000}"/>
    <cellStyle name="Lien hypertexte visité 196" xfId="180" xr:uid="{00000000-0005-0000-0000-000086000000}"/>
    <cellStyle name="Lien hypertexte visité 197" xfId="181" xr:uid="{00000000-0005-0000-0000-000087000000}"/>
    <cellStyle name="Lien hypertexte visité 198" xfId="182" xr:uid="{00000000-0005-0000-0000-000088000000}"/>
    <cellStyle name="Lien hypertexte visité 199" xfId="183" xr:uid="{00000000-0005-0000-0000-000089000000}"/>
    <cellStyle name="Lien hypertexte visité 2" xfId="184" xr:uid="{00000000-0005-0000-0000-00008A000000}"/>
    <cellStyle name="Lien hypertexte visité 20" xfId="185" xr:uid="{00000000-0005-0000-0000-00008B000000}"/>
    <cellStyle name="Lien hypertexte visité 200" xfId="186" xr:uid="{00000000-0005-0000-0000-00008C000000}"/>
    <cellStyle name="Lien hypertexte visité 201" xfId="187" xr:uid="{00000000-0005-0000-0000-00008D000000}"/>
    <cellStyle name="Lien hypertexte visité 202" xfId="188" xr:uid="{00000000-0005-0000-0000-00008E000000}"/>
    <cellStyle name="Lien hypertexte visité 203" xfId="189" xr:uid="{00000000-0005-0000-0000-00008F000000}"/>
    <cellStyle name="Lien hypertexte visité 204" xfId="190" xr:uid="{00000000-0005-0000-0000-000090000000}"/>
    <cellStyle name="Lien hypertexte visité 205" xfId="191" xr:uid="{00000000-0005-0000-0000-000091000000}"/>
    <cellStyle name="Lien hypertexte visité 206" xfId="192" xr:uid="{00000000-0005-0000-0000-000092000000}"/>
    <cellStyle name="Lien hypertexte visité 207" xfId="193" xr:uid="{00000000-0005-0000-0000-000093000000}"/>
    <cellStyle name="Lien hypertexte visité 208" xfId="194" xr:uid="{00000000-0005-0000-0000-000094000000}"/>
    <cellStyle name="Lien hypertexte visité 209" xfId="195" xr:uid="{00000000-0005-0000-0000-000095000000}"/>
    <cellStyle name="Lien hypertexte visité 21" xfId="196" xr:uid="{00000000-0005-0000-0000-000096000000}"/>
    <cellStyle name="Lien hypertexte visité 210" xfId="197" xr:uid="{00000000-0005-0000-0000-000097000000}"/>
    <cellStyle name="Lien hypertexte visité 211" xfId="198" xr:uid="{00000000-0005-0000-0000-000098000000}"/>
    <cellStyle name="Lien hypertexte visité 212" xfId="199" xr:uid="{00000000-0005-0000-0000-000099000000}"/>
    <cellStyle name="Lien hypertexte visité 213" xfId="200" xr:uid="{00000000-0005-0000-0000-00009A000000}"/>
    <cellStyle name="Lien hypertexte visité 214" xfId="201" xr:uid="{00000000-0005-0000-0000-00009B000000}"/>
    <cellStyle name="Lien hypertexte visité 215" xfId="202" xr:uid="{00000000-0005-0000-0000-00009C000000}"/>
    <cellStyle name="Lien hypertexte visité 216" xfId="203" xr:uid="{00000000-0005-0000-0000-00009D000000}"/>
    <cellStyle name="Lien hypertexte visité 217" xfId="204" xr:uid="{00000000-0005-0000-0000-00009E000000}"/>
    <cellStyle name="Lien hypertexte visité 218" xfId="205" xr:uid="{00000000-0005-0000-0000-00009F000000}"/>
    <cellStyle name="Lien hypertexte visité 219" xfId="206" xr:uid="{00000000-0005-0000-0000-0000A0000000}"/>
    <cellStyle name="Lien hypertexte visité 22" xfId="207" xr:uid="{00000000-0005-0000-0000-0000A1000000}"/>
    <cellStyle name="Lien hypertexte visité 220" xfId="208" xr:uid="{00000000-0005-0000-0000-0000A2000000}"/>
    <cellStyle name="Lien hypertexte visité 221" xfId="209" xr:uid="{00000000-0005-0000-0000-0000A3000000}"/>
    <cellStyle name="Lien hypertexte visité 222" xfId="210" xr:uid="{00000000-0005-0000-0000-0000A4000000}"/>
    <cellStyle name="Lien hypertexte visité 223" xfId="211" xr:uid="{00000000-0005-0000-0000-0000A5000000}"/>
    <cellStyle name="Lien hypertexte visité 224" xfId="212" xr:uid="{00000000-0005-0000-0000-0000A6000000}"/>
    <cellStyle name="Lien hypertexte visité 225" xfId="213" xr:uid="{00000000-0005-0000-0000-0000A7000000}"/>
    <cellStyle name="Lien hypertexte visité 226" xfId="214" xr:uid="{00000000-0005-0000-0000-0000A8000000}"/>
    <cellStyle name="Lien hypertexte visité 227" xfId="215" xr:uid="{00000000-0005-0000-0000-0000A9000000}"/>
    <cellStyle name="Lien hypertexte visité 228" xfId="216" xr:uid="{00000000-0005-0000-0000-0000AA000000}"/>
    <cellStyle name="Lien hypertexte visité 229" xfId="217" xr:uid="{00000000-0005-0000-0000-0000AB000000}"/>
    <cellStyle name="Lien hypertexte visité 23" xfId="218" xr:uid="{00000000-0005-0000-0000-0000AC000000}"/>
    <cellStyle name="Lien hypertexte visité 230" xfId="219" xr:uid="{00000000-0005-0000-0000-0000AD000000}"/>
    <cellStyle name="Lien hypertexte visité 231" xfId="220" xr:uid="{00000000-0005-0000-0000-0000AE000000}"/>
    <cellStyle name="Lien hypertexte visité 232" xfId="221" xr:uid="{00000000-0005-0000-0000-0000AF000000}"/>
    <cellStyle name="Lien hypertexte visité 233" xfId="222" xr:uid="{00000000-0005-0000-0000-0000B0000000}"/>
    <cellStyle name="Lien hypertexte visité 234" xfId="223" xr:uid="{00000000-0005-0000-0000-0000B1000000}"/>
    <cellStyle name="Lien hypertexte visité 235" xfId="224" xr:uid="{00000000-0005-0000-0000-0000B2000000}"/>
    <cellStyle name="Lien hypertexte visité 236" xfId="225" xr:uid="{00000000-0005-0000-0000-0000B3000000}"/>
    <cellStyle name="Lien hypertexte visité 237" xfId="226" xr:uid="{00000000-0005-0000-0000-0000B4000000}"/>
    <cellStyle name="Lien hypertexte visité 238" xfId="227" xr:uid="{00000000-0005-0000-0000-0000B5000000}"/>
    <cellStyle name="Lien hypertexte visité 239" xfId="228" xr:uid="{00000000-0005-0000-0000-0000B6000000}"/>
    <cellStyle name="Lien hypertexte visité 24" xfId="229" xr:uid="{00000000-0005-0000-0000-0000B7000000}"/>
    <cellStyle name="Lien hypertexte visité 240" xfId="230" xr:uid="{00000000-0005-0000-0000-0000B8000000}"/>
    <cellStyle name="Lien hypertexte visité 241" xfId="231" xr:uid="{00000000-0005-0000-0000-0000B9000000}"/>
    <cellStyle name="Lien hypertexte visité 242" xfId="232" xr:uid="{00000000-0005-0000-0000-0000BA000000}"/>
    <cellStyle name="Lien hypertexte visité 243" xfId="233" xr:uid="{00000000-0005-0000-0000-0000BB000000}"/>
    <cellStyle name="Lien hypertexte visité 244" xfId="234" xr:uid="{00000000-0005-0000-0000-0000BC000000}"/>
    <cellStyle name="Lien hypertexte visité 245" xfId="235" xr:uid="{00000000-0005-0000-0000-0000BD000000}"/>
    <cellStyle name="Lien hypertexte visité 246" xfId="236" xr:uid="{00000000-0005-0000-0000-0000BE000000}"/>
    <cellStyle name="Lien hypertexte visité 247" xfId="237" xr:uid="{00000000-0005-0000-0000-0000BF000000}"/>
    <cellStyle name="Lien hypertexte visité 248" xfId="238" xr:uid="{00000000-0005-0000-0000-0000C0000000}"/>
    <cellStyle name="Lien hypertexte visité 249" xfId="239" xr:uid="{00000000-0005-0000-0000-0000C1000000}"/>
    <cellStyle name="Lien hypertexte visité 25" xfId="240" xr:uid="{00000000-0005-0000-0000-0000C2000000}"/>
    <cellStyle name="Lien hypertexte visité 250" xfId="241" xr:uid="{00000000-0005-0000-0000-0000C3000000}"/>
    <cellStyle name="Lien hypertexte visité 251" xfId="242" xr:uid="{00000000-0005-0000-0000-0000C4000000}"/>
    <cellStyle name="Lien hypertexte visité 252" xfId="243" xr:uid="{00000000-0005-0000-0000-0000C5000000}"/>
    <cellStyle name="Lien hypertexte visité 253" xfId="244" xr:uid="{00000000-0005-0000-0000-0000C6000000}"/>
    <cellStyle name="Lien hypertexte visité 254" xfId="245" xr:uid="{00000000-0005-0000-0000-0000C7000000}"/>
    <cellStyle name="Lien hypertexte visité 255" xfId="246" xr:uid="{00000000-0005-0000-0000-0000C8000000}"/>
    <cellStyle name="Lien hypertexte visité 256" xfId="247" xr:uid="{00000000-0005-0000-0000-0000C9000000}"/>
    <cellStyle name="Lien hypertexte visité 257" xfId="248" xr:uid="{00000000-0005-0000-0000-0000CA000000}"/>
    <cellStyle name="Lien hypertexte visité 258" xfId="249" xr:uid="{00000000-0005-0000-0000-0000CB000000}"/>
    <cellStyle name="Lien hypertexte visité 259" xfId="250" xr:uid="{00000000-0005-0000-0000-0000CC000000}"/>
    <cellStyle name="Lien hypertexte visité 26" xfId="251" xr:uid="{00000000-0005-0000-0000-0000CD000000}"/>
    <cellStyle name="Lien hypertexte visité 260" xfId="252" xr:uid="{00000000-0005-0000-0000-0000CE000000}"/>
    <cellStyle name="Lien hypertexte visité 261" xfId="253" xr:uid="{00000000-0005-0000-0000-0000CF000000}"/>
    <cellStyle name="Lien hypertexte visité 262" xfId="254" xr:uid="{00000000-0005-0000-0000-0000D0000000}"/>
    <cellStyle name="Lien hypertexte visité 263" xfId="255" xr:uid="{00000000-0005-0000-0000-0000D1000000}"/>
    <cellStyle name="Lien hypertexte visité 264" xfId="256" xr:uid="{00000000-0005-0000-0000-0000D2000000}"/>
    <cellStyle name="Lien hypertexte visité 265" xfId="257" xr:uid="{00000000-0005-0000-0000-0000D3000000}"/>
    <cellStyle name="Lien hypertexte visité 266" xfId="258" xr:uid="{00000000-0005-0000-0000-0000D4000000}"/>
    <cellStyle name="Lien hypertexte visité 267" xfId="259" xr:uid="{00000000-0005-0000-0000-0000D5000000}"/>
    <cellStyle name="Lien hypertexte visité 268" xfId="260" xr:uid="{00000000-0005-0000-0000-0000D6000000}"/>
    <cellStyle name="Lien hypertexte visité 269" xfId="261" xr:uid="{00000000-0005-0000-0000-0000D7000000}"/>
    <cellStyle name="Lien hypertexte visité 27" xfId="262" xr:uid="{00000000-0005-0000-0000-0000D8000000}"/>
    <cellStyle name="Lien hypertexte visité 270" xfId="263" xr:uid="{00000000-0005-0000-0000-0000D9000000}"/>
    <cellStyle name="Lien hypertexte visité 271" xfId="264" xr:uid="{00000000-0005-0000-0000-0000DA000000}"/>
    <cellStyle name="Lien hypertexte visité 272" xfId="265" xr:uid="{00000000-0005-0000-0000-0000DB000000}"/>
    <cellStyle name="Lien hypertexte visité 273" xfId="266" xr:uid="{00000000-0005-0000-0000-0000DC000000}"/>
    <cellStyle name="Lien hypertexte visité 274" xfId="267" xr:uid="{00000000-0005-0000-0000-0000DD000000}"/>
    <cellStyle name="Lien hypertexte visité 275" xfId="268" xr:uid="{00000000-0005-0000-0000-0000DE000000}"/>
    <cellStyle name="Lien hypertexte visité 276" xfId="269" xr:uid="{00000000-0005-0000-0000-0000DF000000}"/>
    <cellStyle name="Lien hypertexte visité 277" xfId="270" xr:uid="{00000000-0005-0000-0000-0000E0000000}"/>
    <cellStyle name="Lien hypertexte visité 278" xfId="271" xr:uid="{00000000-0005-0000-0000-0000E1000000}"/>
    <cellStyle name="Lien hypertexte visité 279" xfId="272" xr:uid="{00000000-0005-0000-0000-0000E2000000}"/>
    <cellStyle name="Lien hypertexte visité 28" xfId="273" xr:uid="{00000000-0005-0000-0000-0000E3000000}"/>
    <cellStyle name="Lien hypertexte visité 280" xfId="274" xr:uid="{00000000-0005-0000-0000-0000E4000000}"/>
    <cellStyle name="Lien hypertexte visité 281" xfId="275" xr:uid="{00000000-0005-0000-0000-0000E5000000}"/>
    <cellStyle name="Lien hypertexte visité 282" xfId="276" xr:uid="{00000000-0005-0000-0000-0000E6000000}"/>
    <cellStyle name="Lien hypertexte visité 283" xfId="277" xr:uid="{00000000-0005-0000-0000-0000E7000000}"/>
    <cellStyle name="Lien hypertexte visité 284" xfId="278" xr:uid="{00000000-0005-0000-0000-0000E8000000}"/>
    <cellStyle name="Lien hypertexte visité 285" xfId="279" xr:uid="{00000000-0005-0000-0000-0000E9000000}"/>
    <cellStyle name="Lien hypertexte visité 286" xfId="280" xr:uid="{00000000-0005-0000-0000-0000EA000000}"/>
    <cellStyle name="Lien hypertexte visité 287" xfId="281" xr:uid="{00000000-0005-0000-0000-0000EB000000}"/>
    <cellStyle name="Lien hypertexte visité 288" xfId="282" xr:uid="{00000000-0005-0000-0000-0000EC000000}"/>
    <cellStyle name="Lien hypertexte visité 289" xfId="283" xr:uid="{00000000-0005-0000-0000-0000ED000000}"/>
    <cellStyle name="Lien hypertexte visité 29" xfId="284" xr:uid="{00000000-0005-0000-0000-0000EE000000}"/>
    <cellStyle name="Lien hypertexte visité 290" xfId="285" xr:uid="{00000000-0005-0000-0000-0000EF000000}"/>
    <cellStyle name="Lien hypertexte visité 291" xfId="286" xr:uid="{00000000-0005-0000-0000-0000F0000000}"/>
    <cellStyle name="Lien hypertexte visité 292" xfId="287" xr:uid="{00000000-0005-0000-0000-0000F1000000}"/>
    <cellStyle name="Lien hypertexte visité 293" xfId="288" xr:uid="{00000000-0005-0000-0000-0000F2000000}"/>
    <cellStyle name="Lien hypertexte visité 294" xfId="289" xr:uid="{00000000-0005-0000-0000-0000F3000000}"/>
    <cellStyle name="Lien hypertexte visité 295" xfId="290" xr:uid="{00000000-0005-0000-0000-0000F4000000}"/>
    <cellStyle name="Lien hypertexte visité 296" xfId="291" xr:uid="{00000000-0005-0000-0000-0000F5000000}"/>
    <cellStyle name="Lien hypertexte visité 297" xfId="292" xr:uid="{00000000-0005-0000-0000-0000F6000000}"/>
    <cellStyle name="Lien hypertexte visité 298" xfId="293" xr:uid="{00000000-0005-0000-0000-0000F7000000}"/>
    <cellStyle name="Lien hypertexte visité 299" xfId="294" xr:uid="{00000000-0005-0000-0000-0000F8000000}"/>
    <cellStyle name="Lien hypertexte visité 3" xfId="295" xr:uid="{00000000-0005-0000-0000-0000F9000000}"/>
    <cellStyle name="Lien hypertexte visité 30" xfId="296" xr:uid="{00000000-0005-0000-0000-0000FA000000}"/>
    <cellStyle name="Lien hypertexte visité 300" xfId="297" xr:uid="{00000000-0005-0000-0000-0000FB000000}"/>
    <cellStyle name="Lien hypertexte visité 301" xfId="298" xr:uid="{00000000-0005-0000-0000-0000FC000000}"/>
    <cellStyle name="Lien hypertexte visité 302" xfId="299" xr:uid="{00000000-0005-0000-0000-0000FD000000}"/>
    <cellStyle name="Lien hypertexte visité 303" xfId="300" xr:uid="{00000000-0005-0000-0000-0000FE000000}"/>
    <cellStyle name="Lien hypertexte visité 304" xfId="301" xr:uid="{00000000-0005-0000-0000-0000FF000000}"/>
    <cellStyle name="Lien hypertexte visité 305" xfId="302" xr:uid="{00000000-0005-0000-0000-000000010000}"/>
    <cellStyle name="Lien hypertexte visité 306" xfId="303" xr:uid="{00000000-0005-0000-0000-000001010000}"/>
    <cellStyle name="Lien hypertexte visité 307" xfId="304" xr:uid="{00000000-0005-0000-0000-000002010000}"/>
    <cellStyle name="Lien hypertexte visité 308" xfId="305" xr:uid="{00000000-0005-0000-0000-000003010000}"/>
    <cellStyle name="Lien hypertexte visité 309" xfId="306" xr:uid="{00000000-0005-0000-0000-000004010000}"/>
    <cellStyle name="Lien hypertexte visité 31" xfId="307" xr:uid="{00000000-0005-0000-0000-000005010000}"/>
    <cellStyle name="Lien hypertexte visité 310" xfId="308" xr:uid="{00000000-0005-0000-0000-000006010000}"/>
    <cellStyle name="Lien hypertexte visité 311" xfId="309" xr:uid="{00000000-0005-0000-0000-000007010000}"/>
    <cellStyle name="Lien hypertexte visité 312" xfId="310" xr:uid="{00000000-0005-0000-0000-000008010000}"/>
    <cellStyle name="Lien hypertexte visité 313" xfId="311" xr:uid="{00000000-0005-0000-0000-000009010000}"/>
    <cellStyle name="Lien hypertexte visité 314" xfId="312" xr:uid="{00000000-0005-0000-0000-00000A010000}"/>
    <cellStyle name="Lien hypertexte visité 315" xfId="313" xr:uid="{00000000-0005-0000-0000-00000B010000}"/>
    <cellStyle name="Lien hypertexte visité 316" xfId="314" xr:uid="{00000000-0005-0000-0000-00000C010000}"/>
    <cellStyle name="Lien hypertexte visité 317" xfId="315" xr:uid="{00000000-0005-0000-0000-00000D010000}"/>
    <cellStyle name="Lien hypertexte visité 318" xfId="316" xr:uid="{00000000-0005-0000-0000-00000E010000}"/>
    <cellStyle name="Lien hypertexte visité 319" xfId="317" xr:uid="{00000000-0005-0000-0000-00000F010000}"/>
    <cellStyle name="Lien hypertexte visité 32" xfId="318" xr:uid="{00000000-0005-0000-0000-000010010000}"/>
    <cellStyle name="Lien hypertexte visité 320" xfId="319" xr:uid="{00000000-0005-0000-0000-000011010000}"/>
    <cellStyle name="Lien hypertexte visité 321" xfId="320" xr:uid="{00000000-0005-0000-0000-000012010000}"/>
    <cellStyle name="Lien hypertexte visité 322" xfId="321" xr:uid="{00000000-0005-0000-0000-000013010000}"/>
    <cellStyle name="Lien hypertexte visité 323" xfId="322" xr:uid="{00000000-0005-0000-0000-000014010000}"/>
    <cellStyle name="Lien hypertexte visité 324" xfId="323" xr:uid="{00000000-0005-0000-0000-000015010000}"/>
    <cellStyle name="Lien hypertexte visité 325" xfId="324" xr:uid="{00000000-0005-0000-0000-000016010000}"/>
    <cellStyle name="Lien hypertexte visité 326" xfId="325" xr:uid="{00000000-0005-0000-0000-000017010000}"/>
    <cellStyle name="Lien hypertexte visité 327" xfId="326" xr:uid="{00000000-0005-0000-0000-000018010000}"/>
    <cellStyle name="Lien hypertexte visité 328" xfId="327" xr:uid="{00000000-0005-0000-0000-000019010000}"/>
    <cellStyle name="Lien hypertexte visité 329" xfId="328" xr:uid="{00000000-0005-0000-0000-00001A010000}"/>
    <cellStyle name="Lien hypertexte visité 33" xfId="329" xr:uid="{00000000-0005-0000-0000-00001B010000}"/>
    <cellStyle name="Lien hypertexte visité 330" xfId="330" xr:uid="{00000000-0005-0000-0000-00001C010000}"/>
    <cellStyle name="Lien hypertexte visité 331" xfId="331" xr:uid="{00000000-0005-0000-0000-00001D010000}"/>
    <cellStyle name="Lien hypertexte visité 332" xfId="332" xr:uid="{00000000-0005-0000-0000-00001E010000}"/>
    <cellStyle name="Lien hypertexte visité 333" xfId="333" xr:uid="{00000000-0005-0000-0000-00001F010000}"/>
    <cellStyle name="Lien hypertexte visité 334" xfId="334" xr:uid="{00000000-0005-0000-0000-000020010000}"/>
    <cellStyle name="Lien hypertexte visité 335" xfId="335" xr:uid="{00000000-0005-0000-0000-000021010000}"/>
    <cellStyle name="Lien hypertexte visité 336" xfId="336" xr:uid="{00000000-0005-0000-0000-000022010000}"/>
    <cellStyle name="Lien hypertexte visité 337" xfId="337" xr:uid="{00000000-0005-0000-0000-000023010000}"/>
    <cellStyle name="Lien hypertexte visité 338" xfId="338" xr:uid="{00000000-0005-0000-0000-000024010000}"/>
    <cellStyle name="Lien hypertexte visité 339" xfId="339" xr:uid="{00000000-0005-0000-0000-000025010000}"/>
    <cellStyle name="Lien hypertexte visité 34" xfId="340" xr:uid="{00000000-0005-0000-0000-000026010000}"/>
    <cellStyle name="Lien hypertexte visité 340" xfId="341" xr:uid="{00000000-0005-0000-0000-000027010000}"/>
    <cellStyle name="Lien hypertexte visité 341" xfId="342" xr:uid="{00000000-0005-0000-0000-000028010000}"/>
    <cellStyle name="Lien hypertexte visité 342" xfId="343" xr:uid="{00000000-0005-0000-0000-000029010000}"/>
    <cellStyle name="Lien hypertexte visité 343" xfId="344" xr:uid="{00000000-0005-0000-0000-00002A010000}"/>
    <cellStyle name="Lien hypertexte visité 344" xfId="345" xr:uid="{00000000-0005-0000-0000-00002B010000}"/>
    <cellStyle name="Lien hypertexte visité 345" xfId="346" xr:uid="{00000000-0005-0000-0000-00002C010000}"/>
    <cellStyle name="Lien hypertexte visité 346" xfId="347" xr:uid="{00000000-0005-0000-0000-00002D010000}"/>
    <cellStyle name="Lien hypertexte visité 347" xfId="348" xr:uid="{00000000-0005-0000-0000-00002E010000}"/>
    <cellStyle name="Lien hypertexte visité 348" xfId="349" xr:uid="{00000000-0005-0000-0000-00002F010000}"/>
    <cellStyle name="Lien hypertexte visité 349" xfId="350" xr:uid="{00000000-0005-0000-0000-000030010000}"/>
    <cellStyle name="Lien hypertexte visité 35" xfId="351" xr:uid="{00000000-0005-0000-0000-000031010000}"/>
    <cellStyle name="Lien hypertexte visité 350" xfId="352" xr:uid="{00000000-0005-0000-0000-000032010000}"/>
    <cellStyle name="Lien hypertexte visité 351" xfId="353" xr:uid="{00000000-0005-0000-0000-000033010000}"/>
    <cellStyle name="Lien hypertexte visité 352" xfId="354" xr:uid="{00000000-0005-0000-0000-000034010000}"/>
    <cellStyle name="Lien hypertexte visité 353" xfId="355" xr:uid="{00000000-0005-0000-0000-000035010000}"/>
    <cellStyle name="Lien hypertexte visité 354" xfId="356" xr:uid="{00000000-0005-0000-0000-000036010000}"/>
    <cellStyle name="Lien hypertexte visité 355" xfId="357" xr:uid="{00000000-0005-0000-0000-000037010000}"/>
    <cellStyle name="Lien hypertexte visité 356" xfId="358" xr:uid="{00000000-0005-0000-0000-000038010000}"/>
    <cellStyle name="Lien hypertexte visité 357" xfId="359" xr:uid="{00000000-0005-0000-0000-000039010000}"/>
    <cellStyle name="Lien hypertexte visité 358" xfId="360" xr:uid="{00000000-0005-0000-0000-00003A010000}"/>
    <cellStyle name="Lien hypertexte visité 359" xfId="361" xr:uid="{00000000-0005-0000-0000-00003B010000}"/>
    <cellStyle name="Lien hypertexte visité 36" xfId="362" xr:uid="{00000000-0005-0000-0000-00003C010000}"/>
    <cellStyle name="Lien hypertexte visité 360" xfId="363" xr:uid="{00000000-0005-0000-0000-00003D010000}"/>
    <cellStyle name="Lien hypertexte visité 361" xfId="364" xr:uid="{00000000-0005-0000-0000-00003E010000}"/>
    <cellStyle name="Lien hypertexte visité 362" xfId="365" xr:uid="{00000000-0005-0000-0000-00003F010000}"/>
    <cellStyle name="Lien hypertexte visité 363" xfId="366" xr:uid="{00000000-0005-0000-0000-000040010000}"/>
    <cellStyle name="Lien hypertexte visité 364" xfId="367" xr:uid="{00000000-0005-0000-0000-000041010000}"/>
    <cellStyle name="Lien hypertexte visité 365" xfId="368" xr:uid="{00000000-0005-0000-0000-000042010000}"/>
    <cellStyle name="Lien hypertexte visité 366" xfId="369" xr:uid="{00000000-0005-0000-0000-000043010000}"/>
    <cellStyle name="Lien hypertexte visité 367" xfId="370" xr:uid="{00000000-0005-0000-0000-000044010000}"/>
    <cellStyle name="Lien hypertexte visité 368" xfId="371" xr:uid="{00000000-0005-0000-0000-000045010000}"/>
    <cellStyle name="Lien hypertexte visité 369" xfId="372" xr:uid="{00000000-0005-0000-0000-000046010000}"/>
    <cellStyle name="Lien hypertexte visité 37" xfId="373" xr:uid="{00000000-0005-0000-0000-000047010000}"/>
    <cellStyle name="Lien hypertexte visité 370" xfId="374" xr:uid="{00000000-0005-0000-0000-000048010000}"/>
    <cellStyle name="Lien hypertexte visité 371" xfId="375" xr:uid="{00000000-0005-0000-0000-000049010000}"/>
    <cellStyle name="Lien hypertexte visité 372" xfId="376" xr:uid="{00000000-0005-0000-0000-00004A010000}"/>
    <cellStyle name="Lien hypertexte visité 373" xfId="377" xr:uid="{00000000-0005-0000-0000-00004B010000}"/>
    <cellStyle name="Lien hypertexte visité 374" xfId="378" xr:uid="{00000000-0005-0000-0000-00004C010000}"/>
    <cellStyle name="Lien hypertexte visité 375" xfId="379" xr:uid="{00000000-0005-0000-0000-00004D010000}"/>
    <cellStyle name="Lien hypertexte visité 376" xfId="380" xr:uid="{00000000-0005-0000-0000-00004E010000}"/>
    <cellStyle name="Lien hypertexte visité 377" xfId="381" xr:uid="{00000000-0005-0000-0000-00004F010000}"/>
    <cellStyle name="Lien hypertexte visité 378" xfId="382" xr:uid="{00000000-0005-0000-0000-000050010000}"/>
    <cellStyle name="Lien hypertexte visité 379" xfId="383" xr:uid="{00000000-0005-0000-0000-000051010000}"/>
    <cellStyle name="Lien hypertexte visité 38" xfId="384" xr:uid="{00000000-0005-0000-0000-000052010000}"/>
    <cellStyle name="Lien hypertexte visité 380" xfId="385" xr:uid="{00000000-0005-0000-0000-000053010000}"/>
    <cellStyle name="Lien hypertexte visité 381" xfId="386" xr:uid="{00000000-0005-0000-0000-000054010000}"/>
    <cellStyle name="Lien hypertexte visité 382" xfId="387" xr:uid="{00000000-0005-0000-0000-000055010000}"/>
    <cellStyle name="Lien hypertexte visité 383" xfId="388" xr:uid="{00000000-0005-0000-0000-000056010000}"/>
    <cellStyle name="Lien hypertexte visité 384" xfId="389" xr:uid="{00000000-0005-0000-0000-000057010000}"/>
    <cellStyle name="Lien hypertexte visité 385" xfId="390" xr:uid="{00000000-0005-0000-0000-000058010000}"/>
    <cellStyle name="Lien hypertexte visité 386" xfId="391" xr:uid="{00000000-0005-0000-0000-000059010000}"/>
    <cellStyle name="Lien hypertexte visité 387" xfId="392" xr:uid="{00000000-0005-0000-0000-00005A010000}"/>
    <cellStyle name="Lien hypertexte visité 388" xfId="393" xr:uid="{00000000-0005-0000-0000-00005B010000}"/>
    <cellStyle name="Lien hypertexte visité 389" xfId="394" xr:uid="{00000000-0005-0000-0000-00005C010000}"/>
    <cellStyle name="Lien hypertexte visité 39" xfId="395" xr:uid="{00000000-0005-0000-0000-00005D010000}"/>
    <cellStyle name="Lien hypertexte visité 390" xfId="396" xr:uid="{00000000-0005-0000-0000-00005E010000}"/>
    <cellStyle name="Lien hypertexte visité 391" xfId="397" xr:uid="{00000000-0005-0000-0000-00005F010000}"/>
    <cellStyle name="Lien hypertexte visité 392" xfId="398" xr:uid="{00000000-0005-0000-0000-000060010000}"/>
    <cellStyle name="Lien hypertexte visité 393" xfId="399" xr:uid="{00000000-0005-0000-0000-000061010000}"/>
    <cellStyle name="Lien hypertexte visité 394" xfId="400" xr:uid="{00000000-0005-0000-0000-000062010000}"/>
    <cellStyle name="Lien hypertexte visité 395" xfId="401" xr:uid="{00000000-0005-0000-0000-000063010000}"/>
    <cellStyle name="Lien hypertexte visité 396" xfId="402" xr:uid="{00000000-0005-0000-0000-000064010000}"/>
    <cellStyle name="Lien hypertexte visité 397" xfId="403" xr:uid="{00000000-0005-0000-0000-000065010000}"/>
    <cellStyle name="Lien hypertexte visité 398" xfId="404" xr:uid="{00000000-0005-0000-0000-000066010000}"/>
    <cellStyle name="Lien hypertexte visité 399" xfId="405" xr:uid="{00000000-0005-0000-0000-000067010000}"/>
    <cellStyle name="Lien hypertexte visité 4" xfId="406" xr:uid="{00000000-0005-0000-0000-000068010000}"/>
    <cellStyle name="Lien hypertexte visité 40" xfId="407" xr:uid="{00000000-0005-0000-0000-000069010000}"/>
    <cellStyle name="Lien hypertexte visité 400" xfId="408" xr:uid="{00000000-0005-0000-0000-00006A010000}"/>
    <cellStyle name="Lien hypertexte visité 401" xfId="409" xr:uid="{00000000-0005-0000-0000-00006B010000}"/>
    <cellStyle name="Lien hypertexte visité 402" xfId="410" xr:uid="{00000000-0005-0000-0000-00006C010000}"/>
    <cellStyle name="Lien hypertexte visité 403" xfId="411" xr:uid="{00000000-0005-0000-0000-00006D010000}"/>
    <cellStyle name="Lien hypertexte visité 404" xfId="412" xr:uid="{00000000-0005-0000-0000-00006E010000}"/>
    <cellStyle name="Lien hypertexte visité 405" xfId="413" xr:uid="{00000000-0005-0000-0000-00006F010000}"/>
    <cellStyle name="Lien hypertexte visité 406" xfId="414" xr:uid="{00000000-0005-0000-0000-000070010000}"/>
    <cellStyle name="Lien hypertexte visité 407" xfId="415" xr:uid="{00000000-0005-0000-0000-000071010000}"/>
    <cellStyle name="Lien hypertexte visité 408" xfId="416" xr:uid="{00000000-0005-0000-0000-000072010000}"/>
    <cellStyle name="Lien hypertexte visité 409" xfId="417" xr:uid="{00000000-0005-0000-0000-000073010000}"/>
    <cellStyle name="Lien hypertexte visité 41" xfId="418" xr:uid="{00000000-0005-0000-0000-000074010000}"/>
    <cellStyle name="Lien hypertexte visité 410" xfId="419" xr:uid="{00000000-0005-0000-0000-000075010000}"/>
    <cellStyle name="Lien hypertexte visité 411" xfId="420" xr:uid="{00000000-0005-0000-0000-000076010000}"/>
    <cellStyle name="Lien hypertexte visité 412" xfId="421" xr:uid="{00000000-0005-0000-0000-000077010000}"/>
    <cellStyle name="Lien hypertexte visité 413" xfId="422" xr:uid="{00000000-0005-0000-0000-000078010000}"/>
    <cellStyle name="Lien hypertexte visité 414" xfId="423" xr:uid="{00000000-0005-0000-0000-000079010000}"/>
    <cellStyle name="Lien hypertexte visité 415" xfId="424" xr:uid="{00000000-0005-0000-0000-00007A010000}"/>
    <cellStyle name="Lien hypertexte visité 416" xfId="425" xr:uid="{00000000-0005-0000-0000-00007B010000}"/>
    <cellStyle name="Lien hypertexte visité 417" xfId="426" xr:uid="{00000000-0005-0000-0000-00007C010000}"/>
    <cellStyle name="Lien hypertexte visité 418" xfId="427" xr:uid="{00000000-0005-0000-0000-00007D010000}"/>
    <cellStyle name="Lien hypertexte visité 419" xfId="428" xr:uid="{00000000-0005-0000-0000-00007E010000}"/>
    <cellStyle name="Lien hypertexte visité 42" xfId="429" xr:uid="{00000000-0005-0000-0000-00007F010000}"/>
    <cellStyle name="Lien hypertexte visité 420" xfId="430" xr:uid="{00000000-0005-0000-0000-000080010000}"/>
    <cellStyle name="Lien hypertexte visité 421" xfId="431" xr:uid="{00000000-0005-0000-0000-000081010000}"/>
    <cellStyle name="Lien hypertexte visité 422" xfId="432" xr:uid="{00000000-0005-0000-0000-000082010000}"/>
    <cellStyle name="Lien hypertexte visité 423" xfId="433" xr:uid="{00000000-0005-0000-0000-000083010000}"/>
    <cellStyle name="Lien hypertexte visité 424" xfId="434" xr:uid="{00000000-0005-0000-0000-000084010000}"/>
    <cellStyle name="Lien hypertexte visité 425" xfId="435" xr:uid="{00000000-0005-0000-0000-000085010000}"/>
    <cellStyle name="Lien hypertexte visité 426" xfId="436" xr:uid="{00000000-0005-0000-0000-000086010000}"/>
    <cellStyle name="Lien hypertexte visité 427" xfId="437" xr:uid="{00000000-0005-0000-0000-000087010000}"/>
    <cellStyle name="Lien hypertexte visité 428" xfId="438" xr:uid="{00000000-0005-0000-0000-000088010000}"/>
    <cellStyle name="Lien hypertexte visité 429" xfId="439" xr:uid="{00000000-0005-0000-0000-000089010000}"/>
    <cellStyle name="Lien hypertexte visité 43" xfId="440" xr:uid="{00000000-0005-0000-0000-00008A010000}"/>
    <cellStyle name="Lien hypertexte visité 430" xfId="441" xr:uid="{00000000-0005-0000-0000-00008B010000}"/>
    <cellStyle name="Lien hypertexte visité 431" xfId="442" xr:uid="{00000000-0005-0000-0000-00008C010000}"/>
    <cellStyle name="Lien hypertexte visité 432" xfId="443" xr:uid="{00000000-0005-0000-0000-00008D010000}"/>
    <cellStyle name="Lien hypertexte visité 433" xfId="444" xr:uid="{00000000-0005-0000-0000-00008E010000}"/>
    <cellStyle name="Lien hypertexte visité 434" xfId="445" xr:uid="{00000000-0005-0000-0000-00008F010000}"/>
    <cellStyle name="Lien hypertexte visité 435" xfId="446" xr:uid="{00000000-0005-0000-0000-000090010000}"/>
    <cellStyle name="Lien hypertexte visité 436" xfId="447" xr:uid="{00000000-0005-0000-0000-000091010000}"/>
    <cellStyle name="Lien hypertexte visité 437" xfId="448" xr:uid="{00000000-0005-0000-0000-000092010000}"/>
    <cellStyle name="Lien hypertexte visité 438" xfId="449" xr:uid="{00000000-0005-0000-0000-000093010000}"/>
    <cellStyle name="Lien hypertexte visité 439" xfId="450" xr:uid="{00000000-0005-0000-0000-000094010000}"/>
    <cellStyle name="Lien hypertexte visité 44" xfId="451" xr:uid="{00000000-0005-0000-0000-000095010000}"/>
    <cellStyle name="Lien hypertexte visité 440" xfId="452" xr:uid="{00000000-0005-0000-0000-000096010000}"/>
    <cellStyle name="Lien hypertexte visité 441" xfId="453" xr:uid="{00000000-0005-0000-0000-000097010000}"/>
    <cellStyle name="Lien hypertexte visité 442" xfId="454" xr:uid="{00000000-0005-0000-0000-000098010000}"/>
    <cellStyle name="Lien hypertexte visité 443" xfId="455" xr:uid="{00000000-0005-0000-0000-000099010000}"/>
    <cellStyle name="Lien hypertexte visité 444" xfId="456" xr:uid="{00000000-0005-0000-0000-00009A010000}"/>
    <cellStyle name="Lien hypertexte visité 445" xfId="457" xr:uid="{00000000-0005-0000-0000-00009B010000}"/>
    <cellStyle name="Lien hypertexte visité 446" xfId="458" xr:uid="{00000000-0005-0000-0000-00009C010000}"/>
    <cellStyle name="Lien hypertexte visité 447" xfId="459" xr:uid="{00000000-0005-0000-0000-00009D010000}"/>
    <cellStyle name="Lien hypertexte visité 448" xfId="460" xr:uid="{00000000-0005-0000-0000-00009E010000}"/>
    <cellStyle name="Lien hypertexte visité 449" xfId="461" xr:uid="{00000000-0005-0000-0000-00009F010000}"/>
    <cellStyle name="Lien hypertexte visité 45" xfId="462" xr:uid="{00000000-0005-0000-0000-0000A0010000}"/>
    <cellStyle name="Lien hypertexte visité 450" xfId="463" xr:uid="{00000000-0005-0000-0000-0000A1010000}"/>
    <cellStyle name="Lien hypertexte visité 451" xfId="464" xr:uid="{00000000-0005-0000-0000-0000A2010000}"/>
    <cellStyle name="Lien hypertexte visité 452" xfId="465" xr:uid="{00000000-0005-0000-0000-0000A3010000}"/>
    <cellStyle name="Lien hypertexte visité 453" xfId="466" xr:uid="{00000000-0005-0000-0000-0000A4010000}"/>
    <cellStyle name="Lien hypertexte visité 454" xfId="467" xr:uid="{00000000-0005-0000-0000-0000A5010000}"/>
    <cellStyle name="Lien hypertexte visité 455" xfId="468" xr:uid="{00000000-0005-0000-0000-0000A6010000}"/>
    <cellStyle name="Lien hypertexte visité 456" xfId="469" xr:uid="{00000000-0005-0000-0000-0000A7010000}"/>
    <cellStyle name="Lien hypertexte visité 457" xfId="470" xr:uid="{00000000-0005-0000-0000-0000A8010000}"/>
    <cellStyle name="Lien hypertexte visité 458" xfId="471" xr:uid="{00000000-0005-0000-0000-0000A9010000}"/>
    <cellStyle name="Lien hypertexte visité 459" xfId="472" xr:uid="{00000000-0005-0000-0000-0000AA010000}"/>
    <cellStyle name="Lien hypertexte visité 46" xfId="473" xr:uid="{00000000-0005-0000-0000-0000AB010000}"/>
    <cellStyle name="Lien hypertexte visité 460" xfId="474" xr:uid="{00000000-0005-0000-0000-0000AC010000}"/>
    <cellStyle name="Lien hypertexte visité 461" xfId="475" xr:uid="{00000000-0005-0000-0000-0000AD010000}"/>
    <cellStyle name="Lien hypertexte visité 462" xfId="476" xr:uid="{00000000-0005-0000-0000-0000AE010000}"/>
    <cellStyle name="Lien hypertexte visité 463" xfId="477" xr:uid="{00000000-0005-0000-0000-0000AF010000}"/>
    <cellStyle name="Lien hypertexte visité 464" xfId="478" xr:uid="{00000000-0005-0000-0000-0000B0010000}"/>
    <cellStyle name="Lien hypertexte visité 465" xfId="479" xr:uid="{00000000-0005-0000-0000-0000B1010000}"/>
    <cellStyle name="Lien hypertexte visité 466" xfId="480" xr:uid="{00000000-0005-0000-0000-0000B2010000}"/>
    <cellStyle name="Lien hypertexte visité 467" xfId="481" xr:uid="{00000000-0005-0000-0000-0000B3010000}"/>
    <cellStyle name="Lien hypertexte visité 468" xfId="482" xr:uid="{00000000-0005-0000-0000-0000B4010000}"/>
    <cellStyle name="Lien hypertexte visité 469" xfId="483" xr:uid="{00000000-0005-0000-0000-0000B5010000}"/>
    <cellStyle name="Lien hypertexte visité 47" xfId="484" xr:uid="{00000000-0005-0000-0000-0000B6010000}"/>
    <cellStyle name="Lien hypertexte visité 470" xfId="485" xr:uid="{00000000-0005-0000-0000-0000B7010000}"/>
    <cellStyle name="Lien hypertexte visité 471" xfId="486" xr:uid="{00000000-0005-0000-0000-0000B8010000}"/>
    <cellStyle name="Lien hypertexte visité 472" xfId="487" xr:uid="{00000000-0005-0000-0000-0000B9010000}"/>
    <cellStyle name="Lien hypertexte visité 473" xfId="488" xr:uid="{00000000-0005-0000-0000-0000BA010000}"/>
    <cellStyle name="Lien hypertexte visité 474" xfId="489" xr:uid="{00000000-0005-0000-0000-0000BB010000}"/>
    <cellStyle name="Lien hypertexte visité 475" xfId="490" xr:uid="{00000000-0005-0000-0000-0000BC010000}"/>
    <cellStyle name="Lien hypertexte visité 476" xfId="491" xr:uid="{00000000-0005-0000-0000-0000BD010000}"/>
    <cellStyle name="Lien hypertexte visité 477" xfId="492" xr:uid="{00000000-0005-0000-0000-0000BE010000}"/>
    <cellStyle name="Lien hypertexte visité 478" xfId="493" xr:uid="{00000000-0005-0000-0000-0000BF010000}"/>
    <cellStyle name="Lien hypertexte visité 479" xfId="494" xr:uid="{00000000-0005-0000-0000-0000C0010000}"/>
    <cellStyle name="Lien hypertexte visité 48" xfId="495" xr:uid="{00000000-0005-0000-0000-0000C1010000}"/>
    <cellStyle name="Lien hypertexte visité 480" xfId="496" xr:uid="{00000000-0005-0000-0000-0000C2010000}"/>
    <cellStyle name="Lien hypertexte visité 481" xfId="497" xr:uid="{00000000-0005-0000-0000-0000C3010000}"/>
    <cellStyle name="Lien hypertexte visité 482" xfId="498" xr:uid="{00000000-0005-0000-0000-0000C4010000}"/>
    <cellStyle name="Lien hypertexte visité 483" xfId="499" xr:uid="{00000000-0005-0000-0000-0000C5010000}"/>
    <cellStyle name="Lien hypertexte visité 484" xfId="500" xr:uid="{00000000-0005-0000-0000-0000C6010000}"/>
    <cellStyle name="Lien hypertexte visité 485" xfId="501" xr:uid="{00000000-0005-0000-0000-0000C7010000}"/>
    <cellStyle name="Lien hypertexte visité 486" xfId="502" xr:uid="{00000000-0005-0000-0000-0000C8010000}"/>
    <cellStyle name="Lien hypertexte visité 487" xfId="503" xr:uid="{00000000-0005-0000-0000-0000C9010000}"/>
    <cellStyle name="Lien hypertexte visité 488" xfId="504" xr:uid="{00000000-0005-0000-0000-0000CA010000}"/>
    <cellStyle name="Lien hypertexte visité 489" xfId="505" xr:uid="{00000000-0005-0000-0000-0000CB010000}"/>
    <cellStyle name="Lien hypertexte visité 49" xfId="506" xr:uid="{00000000-0005-0000-0000-0000CC010000}"/>
    <cellStyle name="Lien hypertexte visité 490" xfId="507" xr:uid="{00000000-0005-0000-0000-0000CD010000}"/>
    <cellStyle name="Lien hypertexte visité 491" xfId="508" xr:uid="{00000000-0005-0000-0000-0000CE010000}"/>
    <cellStyle name="Lien hypertexte visité 492" xfId="509" xr:uid="{00000000-0005-0000-0000-0000CF010000}"/>
    <cellStyle name="Lien hypertexte visité 493" xfId="510" xr:uid="{00000000-0005-0000-0000-0000D0010000}"/>
    <cellStyle name="Lien hypertexte visité 494" xfId="511" xr:uid="{00000000-0005-0000-0000-0000D1010000}"/>
    <cellStyle name="Lien hypertexte visité 495" xfId="512" xr:uid="{00000000-0005-0000-0000-0000D2010000}"/>
    <cellStyle name="Lien hypertexte visité 496" xfId="513" xr:uid="{00000000-0005-0000-0000-0000D3010000}"/>
    <cellStyle name="Lien hypertexte visité 497" xfId="514" xr:uid="{00000000-0005-0000-0000-0000D4010000}"/>
    <cellStyle name="Lien hypertexte visité 498" xfId="515" xr:uid="{00000000-0005-0000-0000-0000D5010000}"/>
    <cellStyle name="Lien hypertexte visité 499" xfId="516" xr:uid="{00000000-0005-0000-0000-0000D6010000}"/>
    <cellStyle name="Lien hypertexte visité 5" xfId="517" xr:uid="{00000000-0005-0000-0000-0000D7010000}"/>
    <cellStyle name="Lien hypertexte visité 50" xfId="518" xr:uid="{00000000-0005-0000-0000-0000D8010000}"/>
    <cellStyle name="Lien hypertexte visité 500" xfId="519" xr:uid="{00000000-0005-0000-0000-0000D9010000}"/>
    <cellStyle name="Lien hypertexte visité 501" xfId="520" xr:uid="{00000000-0005-0000-0000-0000DA010000}"/>
    <cellStyle name="Lien hypertexte visité 502" xfId="521" xr:uid="{00000000-0005-0000-0000-0000DB010000}"/>
    <cellStyle name="Lien hypertexte visité 503" xfId="522" xr:uid="{00000000-0005-0000-0000-0000DC010000}"/>
    <cellStyle name="Lien hypertexte visité 504" xfId="523" xr:uid="{00000000-0005-0000-0000-0000DD010000}"/>
    <cellStyle name="Lien hypertexte visité 505" xfId="524" xr:uid="{00000000-0005-0000-0000-0000DE010000}"/>
    <cellStyle name="Lien hypertexte visité 506" xfId="525" xr:uid="{00000000-0005-0000-0000-0000DF010000}"/>
    <cellStyle name="Lien hypertexte visité 507" xfId="526" xr:uid="{00000000-0005-0000-0000-0000E0010000}"/>
    <cellStyle name="Lien hypertexte visité 508" xfId="527" xr:uid="{00000000-0005-0000-0000-0000E1010000}"/>
    <cellStyle name="Lien hypertexte visité 509" xfId="528" xr:uid="{00000000-0005-0000-0000-0000E2010000}"/>
    <cellStyle name="Lien hypertexte visité 51" xfId="529" xr:uid="{00000000-0005-0000-0000-0000E3010000}"/>
    <cellStyle name="Lien hypertexte visité 510" xfId="530" xr:uid="{00000000-0005-0000-0000-0000E4010000}"/>
    <cellStyle name="Lien hypertexte visité 511" xfId="531" xr:uid="{00000000-0005-0000-0000-0000E5010000}"/>
    <cellStyle name="Lien hypertexte visité 512" xfId="532" xr:uid="{00000000-0005-0000-0000-0000E6010000}"/>
    <cellStyle name="Lien hypertexte visité 513" xfId="533" xr:uid="{00000000-0005-0000-0000-0000E7010000}"/>
    <cellStyle name="Lien hypertexte visité 514" xfId="534" xr:uid="{00000000-0005-0000-0000-0000E8010000}"/>
    <cellStyle name="Lien hypertexte visité 515" xfId="535" xr:uid="{00000000-0005-0000-0000-0000E9010000}"/>
    <cellStyle name="Lien hypertexte visité 516" xfId="536" xr:uid="{00000000-0005-0000-0000-0000EA010000}"/>
    <cellStyle name="Lien hypertexte visité 517" xfId="537" xr:uid="{00000000-0005-0000-0000-0000EB010000}"/>
    <cellStyle name="Lien hypertexte visité 518" xfId="538" xr:uid="{00000000-0005-0000-0000-0000EC010000}"/>
    <cellStyle name="Lien hypertexte visité 519" xfId="539" xr:uid="{00000000-0005-0000-0000-0000ED010000}"/>
    <cellStyle name="Lien hypertexte visité 52" xfId="540" xr:uid="{00000000-0005-0000-0000-0000EE010000}"/>
    <cellStyle name="Lien hypertexte visité 520" xfId="541" xr:uid="{00000000-0005-0000-0000-0000EF010000}"/>
    <cellStyle name="Lien hypertexte visité 521" xfId="542" xr:uid="{00000000-0005-0000-0000-0000F0010000}"/>
    <cellStyle name="Lien hypertexte visité 522" xfId="543" xr:uid="{00000000-0005-0000-0000-0000F1010000}"/>
    <cellStyle name="Lien hypertexte visité 523" xfId="544" xr:uid="{00000000-0005-0000-0000-0000F2010000}"/>
    <cellStyle name="Lien hypertexte visité 524" xfId="545" xr:uid="{00000000-0005-0000-0000-0000F3010000}"/>
    <cellStyle name="Lien hypertexte visité 525" xfId="546" xr:uid="{00000000-0005-0000-0000-0000F4010000}"/>
    <cellStyle name="Lien hypertexte visité 526" xfId="547" xr:uid="{00000000-0005-0000-0000-0000F5010000}"/>
    <cellStyle name="Lien hypertexte visité 527" xfId="548" xr:uid="{00000000-0005-0000-0000-0000F6010000}"/>
    <cellStyle name="Lien hypertexte visité 528" xfId="549" xr:uid="{00000000-0005-0000-0000-0000F7010000}"/>
    <cellStyle name="Lien hypertexte visité 529" xfId="550" xr:uid="{00000000-0005-0000-0000-0000F8010000}"/>
    <cellStyle name="Lien hypertexte visité 53" xfId="551" xr:uid="{00000000-0005-0000-0000-0000F9010000}"/>
    <cellStyle name="Lien hypertexte visité 530" xfId="552" xr:uid="{00000000-0005-0000-0000-0000FA010000}"/>
    <cellStyle name="Lien hypertexte visité 531" xfId="553" xr:uid="{00000000-0005-0000-0000-0000FB010000}"/>
    <cellStyle name="Lien hypertexte visité 532" xfId="554" xr:uid="{00000000-0005-0000-0000-0000FC010000}"/>
    <cellStyle name="Lien hypertexte visité 533" xfId="555" xr:uid="{00000000-0005-0000-0000-0000FD010000}"/>
    <cellStyle name="Lien hypertexte visité 534" xfId="556" xr:uid="{00000000-0005-0000-0000-0000FE010000}"/>
    <cellStyle name="Lien hypertexte visité 535" xfId="557" xr:uid="{00000000-0005-0000-0000-0000FF010000}"/>
    <cellStyle name="Lien hypertexte visité 536" xfId="558" xr:uid="{00000000-0005-0000-0000-000000020000}"/>
    <cellStyle name="Lien hypertexte visité 537" xfId="559" xr:uid="{00000000-0005-0000-0000-000001020000}"/>
    <cellStyle name="Lien hypertexte visité 538" xfId="560" xr:uid="{00000000-0005-0000-0000-000002020000}"/>
    <cellStyle name="Lien hypertexte visité 539" xfId="561" xr:uid="{00000000-0005-0000-0000-000003020000}"/>
    <cellStyle name="Lien hypertexte visité 54" xfId="562" xr:uid="{00000000-0005-0000-0000-000004020000}"/>
    <cellStyle name="Lien hypertexte visité 540" xfId="563" xr:uid="{00000000-0005-0000-0000-000005020000}"/>
    <cellStyle name="Lien hypertexte visité 541" xfId="564" xr:uid="{00000000-0005-0000-0000-000006020000}"/>
    <cellStyle name="Lien hypertexte visité 542" xfId="565" xr:uid="{00000000-0005-0000-0000-000007020000}"/>
    <cellStyle name="Lien hypertexte visité 543" xfId="566" xr:uid="{00000000-0005-0000-0000-000008020000}"/>
    <cellStyle name="Lien hypertexte visité 544" xfId="567" xr:uid="{00000000-0005-0000-0000-000009020000}"/>
    <cellStyle name="Lien hypertexte visité 545" xfId="568" xr:uid="{00000000-0005-0000-0000-00000A020000}"/>
    <cellStyle name="Lien hypertexte visité 546" xfId="569" xr:uid="{00000000-0005-0000-0000-00000B020000}"/>
    <cellStyle name="Lien hypertexte visité 547" xfId="570" xr:uid="{00000000-0005-0000-0000-00000C020000}"/>
    <cellStyle name="Lien hypertexte visité 548" xfId="571" xr:uid="{00000000-0005-0000-0000-00000D020000}"/>
    <cellStyle name="Lien hypertexte visité 549" xfId="572" xr:uid="{00000000-0005-0000-0000-00000E020000}"/>
    <cellStyle name="Lien hypertexte visité 55" xfId="573" xr:uid="{00000000-0005-0000-0000-00000F020000}"/>
    <cellStyle name="Lien hypertexte visité 550" xfId="574" xr:uid="{00000000-0005-0000-0000-000010020000}"/>
    <cellStyle name="Lien hypertexte visité 551" xfId="575" xr:uid="{00000000-0005-0000-0000-000011020000}"/>
    <cellStyle name="Lien hypertexte visité 552" xfId="576" xr:uid="{00000000-0005-0000-0000-000012020000}"/>
    <cellStyle name="Lien hypertexte visité 553" xfId="577" xr:uid="{00000000-0005-0000-0000-000013020000}"/>
    <cellStyle name="Lien hypertexte visité 554" xfId="578" xr:uid="{00000000-0005-0000-0000-000014020000}"/>
    <cellStyle name="Lien hypertexte visité 555" xfId="579" xr:uid="{00000000-0005-0000-0000-000015020000}"/>
    <cellStyle name="Lien hypertexte visité 556" xfId="580" xr:uid="{00000000-0005-0000-0000-000016020000}"/>
    <cellStyle name="Lien hypertexte visité 557" xfId="581" xr:uid="{00000000-0005-0000-0000-000017020000}"/>
    <cellStyle name="Lien hypertexte visité 558" xfId="582" xr:uid="{00000000-0005-0000-0000-000018020000}"/>
    <cellStyle name="Lien hypertexte visité 559" xfId="583" xr:uid="{00000000-0005-0000-0000-000019020000}"/>
    <cellStyle name="Lien hypertexte visité 56" xfId="584" xr:uid="{00000000-0005-0000-0000-00001A020000}"/>
    <cellStyle name="Lien hypertexte visité 560" xfId="585" xr:uid="{00000000-0005-0000-0000-00001B020000}"/>
    <cellStyle name="Lien hypertexte visité 561" xfId="586" xr:uid="{00000000-0005-0000-0000-00001C020000}"/>
    <cellStyle name="Lien hypertexte visité 562" xfId="587" xr:uid="{00000000-0005-0000-0000-00001D020000}"/>
    <cellStyle name="Lien hypertexte visité 563" xfId="588" xr:uid="{00000000-0005-0000-0000-00001E020000}"/>
    <cellStyle name="Lien hypertexte visité 564" xfId="589" xr:uid="{00000000-0005-0000-0000-00001F020000}"/>
    <cellStyle name="Lien hypertexte visité 565" xfId="590" xr:uid="{00000000-0005-0000-0000-000020020000}"/>
    <cellStyle name="Lien hypertexte visité 566" xfId="591" xr:uid="{00000000-0005-0000-0000-000021020000}"/>
    <cellStyle name="Lien hypertexte visité 567" xfId="592" xr:uid="{00000000-0005-0000-0000-000022020000}"/>
    <cellStyle name="Lien hypertexte visité 568" xfId="593" xr:uid="{00000000-0005-0000-0000-000023020000}"/>
    <cellStyle name="Lien hypertexte visité 569" xfId="594" xr:uid="{00000000-0005-0000-0000-000024020000}"/>
    <cellStyle name="Lien hypertexte visité 57" xfId="595" xr:uid="{00000000-0005-0000-0000-000025020000}"/>
    <cellStyle name="Lien hypertexte visité 570" xfId="596" xr:uid="{00000000-0005-0000-0000-000026020000}"/>
    <cellStyle name="Lien hypertexte visité 571" xfId="597" xr:uid="{00000000-0005-0000-0000-000027020000}"/>
    <cellStyle name="Lien hypertexte visité 572" xfId="598" xr:uid="{00000000-0005-0000-0000-000028020000}"/>
    <cellStyle name="Lien hypertexte visité 573" xfId="599" xr:uid="{00000000-0005-0000-0000-000029020000}"/>
    <cellStyle name="Lien hypertexte visité 574" xfId="600" xr:uid="{00000000-0005-0000-0000-00002A020000}"/>
    <cellStyle name="Lien hypertexte visité 575" xfId="601" xr:uid="{00000000-0005-0000-0000-00002B020000}"/>
    <cellStyle name="Lien hypertexte visité 576" xfId="602" xr:uid="{00000000-0005-0000-0000-00002C020000}"/>
    <cellStyle name="Lien hypertexte visité 577" xfId="603" xr:uid="{00000000-0005-0000-0000-00002D020000}"/>
    <cellStyle name="Lien hypertexte visité 578" xfId="604" xr:uid="{00000000-0005-0000-0000-00002E020000}"/>
    <cellStyle name="Lien hypertexte visité 579" xfId="605" xr:uid="{00000000-0005-0000-0000-00002F020000}"/>
    <cellStyle name="Lien hypertexte visité 58" xfId="606" xr:uid="{00000000-0005-0000-0000-000030020000}"/>
    <cellStyle name="Lien hypertexte visité 580" xfId="607" xr:uid="{00000000-0005-0000-0000-000031020000}"/>
    <cellStyle name="Lien hypertexte visité 581" xfId="608" xr:uid="{00000000-0005-0000-0000-000032020000}"/>
    <cellStyle name="Lien hypertexte visité 582" xfId="609" xr:uid="{00000000-0005-0000-0000-000033020000}"/>
    <cellStyle name="Lien hypertexte visité 583" xfId="610" xr:uid="{00000000-0005-0000-0000-000034020000}"/>
    <cellStyle name="Lien hypertexte visité 584" xfId="611" xr:uid="{00000000-0005-0000-0000-000035020000}"/>
    <cellStyle name="Lien hypertexte visité 585" xfId="612" xr:uid="{00000000-0005-0000-0000-000036020000}"/>
    <cellStyle name="Lien hypertexte visité 586" xfId="613" xr:uid="{00000000-0005-0000-0000-000037020000}"/>
    <cellStyle name="Lien hypertexte visité 587" xfId="614" xr:uid="{00000000-0005-0000-0000-000038020000}"/>
    <cellStyle name="Lien hypertexte visité 588" xfId="615" xr:uid="{00000000-0005-0000-0000-000039020000}"/>
    <cellStyle name="Lien hypertexte visité 589" xfId="616" xr:uid="{00000000-0005-0000-0000-00003A020000}"/>
    <cellStyle name="Lien hypertexte visité 59" xfId="617" xr:uid="{00000000-0005-0000-0000-00003B020000}"/>
    <cellStyle name="Lien hypertexte visité 590" xfId="618" xr:uid="{00000000-0005-0000-0000-00003C020000}"/>
    <cellStyle name="Lien hypertexte visité 591" xfId="619" xr:uid="{00000000-0005-0000-0000-00003D020000}"/>
    <cellStyle name="Lien hypertexte visité 592" xfId="620" xr:uid="{00000000-0005-0000-0000-00003E020000}"/>
    <cellStyle name="Lien hypertexte visité 593" xfId="621" xr:uid="{00000000-0005-0000-0000-00003F020000}"/>
    <cellStyle name="Lien hypertexte visité 594" xfId="622" xr:uid="{00000000-0005-0000-0000-000040020000}"/>
    <cellStyle name="Lien hypertexte visité 595" xfId="623" xr:uid="{00000000-0005-0000-0000-000041020000}"/>
    <cellStyle name="Lien hypertexte visité 596" xfId="624" xr:uid="{00000000-0005-0000-0000-000042020000}"/>
    <cellStyle name="Lien hypertexte visité 597" xfId="625" xr:uid="{00000000-0005-0000-0000-000043020000}"/>
    <cellStyle name="Lien hypertexte visité 598" xfId="626" xr:uid="{00000000-0005-0000-0000-000044020000}"/>
    <cellStyle name="Lien hypertexte visité 599" xfId="627" xr:uid="{00000000-0005-0000-0000-000045020000}"/>
    <cellStyle name="Lien hypertexte visité 6" xfId="628" xr:uid="{00000000-0005-0000-0000-000046020000}"/>
    <cellStyle name="Lien hypertexte visité 60" xfId="629" xr:uid="{00000000-0005-0000-0000-000047020000}"/>
    <cellStyle name="Lien hypertexte visité 600" xfId="630" xr:uid="{00000000-0005-0000-0000-000048020000}"/>
    <cellStyle name="Lien hypertexte visité 601" xfId="631" xr:uid="{00000000-0005-0000-0000-000049020000}"/>
    <cellStyle name="Lien hypertexte visité 602" xfId="632" xr:uid="{00000000-0005-0000-0000-00004A020000}"/>
    <cellStyle name="Lien hypertexte visité 603" xfId="633" xr:uid="{00000000-0005-0000-0000-00004B020000}"/>
    <cellStyle name="Lien hypertexte visité 604" xfId="634" xr:uid="{00000000-0005-0000-0000-00004C020000}"/>
    <cellStyle name="Lien hypertexte visité 605" xfId="635" xr:uid="{00000000-0005-0000-0000-00004D020000}"/>
    <cellStyle name="Lien hypertexte visité 606" xfId="636" xr:uid="{00000000-0005-0000-0000-00004E020000}"/>
    <cellStyle name="Lien hypertexte visité 607" xfId="637" xr:uid="{00000000-0005-0000-0000-00004F020000}"/>
    <cellStyle name="Lien hypertexte visité 608" xfId="638" xr:uid="{00000000-0005-0000-0000-000050020000}"/>
    <cellStyle name="Lien hypertexte visité 609" xfId="639" xr:uid="{00000000-0005-0000-0000-000051020000}"/>
    <cellStyle name="Lien hypertexte visité 61" xfId="640" xr:uid="{00000000-0005-0000-0000-000052020000}"/>
    <cellStyle name="Lien hypertexte visité 610" xfId="641" xr:uid="{00000000-0005-0000-0000-000053020000}"/>
    <cellStyle name="Lien hypertexte visité 611" xfId="642" xr:uid="{00000000-0005-0000-0000-000054020000}"/>
    <cellStyle name="Lien hypertexte visité 612" xfId="643" xr:uid="{00000000-0005-0000-0000-000055020000}"/>
    <cellStyle name="Lien hypertexte visité 613" xfId="644" xr:uid="{00000000-0005-0000-0000-000056020000}"/>
    <cellStyle name="Lien hypertexte visité 614" xfId="645" xr:uid="{00000000-0005-0000-0000-000057020000}"/>
    <cellStyle name="Lien hypertexte visité 615" xfId="646" xr:uid="{00000000-0005-0000-0000-000058020000}"/>
    <cellStyle name="Lien hypertexte visité 616" xfId="647" xr:uid="{00000000-0005-0000-0000-000059020000}"/>
    <cellStyle name="Lien hypertexte visité 617" xfId="648" xr:uid="{00000000-0005-0000-0000-00005A020000}"/>
    <cellStyle name="Lien hypertexte visité 618" xfId="649" xr:uid="{00000000-0005-0000-0000-00005B020000}"/>
    <cellStyle name="Lien hypertexte visité 619" xfId="650" xr:uid="{00000000-0005-0000-0000-00005C020000}"/>
    <cellStyle name="Lien hypertexte visité 62" xfId="651" xr:uid="{00000000-0005-0000-0000-00005D020000}"/>
    <cellStyle name="Lien hypertexte visité 620" xfId="652" xr:uid="{00000000-0005-0000-0000-00005E020000}"/>
    <cellStyle name="Lien hypertexte visité 621" xfId="653" xr:uid="{00000000-0005-0000-0000-00005F020000}"/>
    <cellStyle name="Lien hypertexte visité 622" xfId="654" xr:uid="{00000000-0005-0000-0000-000060020000}"/>
    <cellStyle name="Lien hypertexte visité 623" xfId="655" xr:uid="{00000000-0005-0000-0000-000061020000}"/>
    <cellStyle name="Lien hypertexte visité 624" xfId="656" xr:uid="{00000000-0005-0000-0000-000062020000}"/>
    <cellStyle name="Lien hypertexte visité 625" xfId="657" xr:uid="{00000000-0005-0000-0000-000063020000}"/>
    <cellStyle name="Lien hypertexte visité 626" xfId="658" xr:uid="{00000000-0005-0000-0000-000064020000}"/>
    <cellStyle name="Lien hypertexte visité 627" xfId="659" xr:uid="{00000000-0005-0000-0000-000065020000}"/>
    <cellStyle name="Lien hypertexte visité 628" xfId="660" xr:uid="{00000000-0005-0000-0000-000066020000}"/>
    <cellStyle name="Lien hypertexte visité 629" xfId="661" xr:uid="{00000000-0005-0000-0000-000067020000}"/>
    <cellStyle name="Lien hypertexte visité 63" xfId="662" xr:uid="{00000000-0005-0000-0000-000068020000}"/>
    <cellStyle name="Lien hypertexte visité 630" xfId="663" xr:uid="{00000000-0005-0000-0000-000069020000}"/>
    <cellStyle name="Lien hypertexte visité 631" xfId="664" xr:uid="{00000000-0005-0000-0000-00006A020000}"/>
    <cellStyle name="Lien hypertexte visité 632" xfId="665" xr:uid="{00000000-0005-0000-0000-00006B020000}"/>
    <cellStyle name="Lien hypertexte visité 633" xfId="666" xr:uid="{00000000-0005-0000-0000-00006C020000}"/>
    <cellStyle name="Lien hypertexte visité 634" xfId="667" xr:uid="{00000000-0005-0000-0000-00006D020000}"/>
    <cellStyle name="Lien hypertexte visité 635" xfId="668" xr:uid="{00000000-0005-0000-0000-00006E020000}"/>
    <cellStyle name="Lien hypertexte visité 636" xfId="669" xr:uid="{00000000-0005-0000-0000-00006F020000}"/>
    <cellStyle name="Lien hypertexte visité 637" xfId="670" xr:uid="{00000000-0005-0000-0000-000070020000}"/>
    <cellStyle name="Lien hypertexte visité 638" xfId="671" xr:uid="{00000000-0005-0000-0000-000071020000}"/>
    <cellStyle name="Lien hypertexte visité 639" xfId="672" xr:uid="{00000000-0005-0000-0000-000072020000}"/>
    <cellStyle name="Lien hypertexte visité 64" xfId="673" xr:uid="{00000000-0005-0000-0000-000073020000}"/>
    <cellStyle name="Lien hypertexte visité 640" xfId="674" xr:uid="{00000000-0005-0000-0000-000074020000}"/>
    <cellStyle name="Lien hypertexte visité 641" xfId="675" xr:uid="{00000000-0005-0000-0000-000075020000}"/>
    <cellStyle name="Lien hypertexte visité 642" xfId="676" xr:uid="{00000000-0005-0000-0000-000076020000}"/>
    <cellStyle name="Lien hypertexte visité 643" xfId="677" xr:uid="{00000000-0005-0000-0000-000077020000}"/>
    <cellStyle name="Lien hypertexte visité 644" xfId="678" xr:uid="{00000000-0005-0000-0000-000078020000}"/>
    <cellStyle name="Lien hypertexte visité 645" xfId="679" xr:uid="{00000000-0005-0000-0000-000079020000}"/>
    <cellStyle name="Lien hypertexte visité 646" xfId="680" xr:uid="{00000000-0005-0000-0000-00007A020000}"/>
    <cellStyle name="Lien hypertexte visité 647" xfId="681" xr:uid="{00000000-0005-0000-0000-00007B020000}"/>
    <cellStyle name="Lien hypertexte visité 648" xfId="682" xr:uid="{00000000-0005-0000-0000-00007C020000}"/>
    <cellStyle name="Lien hypertexte visité 649" xfId="683" xr:uid="{00000000-0005-0000-0000-00007D020000}"/>
    <cellStyle name="Lien hypertexte visité 65" xfId="684" xr:uid="{00000000-0005-0000-0000-00007E020000}"/>
    <cellStyle name="Lien hypertexte visité 650" xfId="685" xr:uid="{00000000-0005-0000-0000-00007F020000}"/>
    <cellStyle name="Lien hypertexte visité 651" xfId="686" xr:uid="{00000000-0005-0000-0000-000080020000}"/>
    <cellStyle name="Lien hypertexte visité 652" xfId="687" xr:uid="{00000000-0005-0000-0000-000081020000}"/>
    <cellStyle name="Lien hypertexte visité 653" xfId="688" xr:uid="{00000000-0005-0000-0000-000082020000}"/>
    <cellStyle name="Lien hypertexte visité 654" xfId="689" xr:uid="{00000000-0005-0000-0000-000083020000}"/>
    <cellStyle name="Lien hypertexte visité 655" xfId="690" xr:uid="{00000000-0005-0000-0000-000084020000}"/>
    <cellStyle name="Lien hypertexte visité 656" xfId="691" xr:uid="{00000000-0005-0000-0000-000085020000}"/>
    <cellStyle name="Lien hypertexte visité 657" xfId="692" xr:uid="{00000000-0005-0000-0000-000086020000}"/>
    <cellStyle name="Lien hypertexte visité 658" xfId="693" xr:uid="{00000000-0005-0000-0000-000087020000}"/>
    <cellStyle name="Lien hypertexte visité 659" xfId="694" xr:uid="{00000000-0005-0000-0000-000088020000}"/>
    <cellStyle name="Lien hypertexte visité 66" xfId="695" xr:uid="{00000000-0005-0000-0000-000089020000}"/>
    <cellStyle name="Lien hypertexte visité 660" xfId="696" xr:uid="{00000000-0005-0000-0000-00008A020000}"/>
    <cellStyle name="Lien hypertexte visité 661" xfId="697" xr:uid="{00000000-0005-0000-0000-00008B020000}"/>
    <cellStyle name="Lien hypertexte visité 662" xfId="698" xr:uid="{00000000-0005-0000-0000-00008C020000}"/>
    <cellStyle name="Lien hypertexte visité 663" xfId="699" xr:uid="{00000000-0005-0000-0000-00008D020000}"/>
    <cellStyle name="Lien hypertexte visité 664" xfId="700" xr:uid="{00000000-0005-0000-0000-00008E020000}"/>
    <cellStyle name="Lien hypertexte visité 665" xfId="701" xr:uid="{00000000-0005-0000-0000-00008F020000}"/>
    <cellStyle name="Lien hypertexte visité 666" xfId="702" xr:uid="{00000000-0005-0000-0000-000090020000}"/>
    <cellStyle name="Lien hypertexte visité 667" xfId="703" xr:uid="{00000000-0005-0000-0000-000091020000}"/>
    <cellStyle name="Lien hypertexte visité 668" xfId="704" xr:uid="{00000000-0005-0000-0000-000092020000}"/>
    <cellStyle name="Lien hypertexte visité 669" xfId="705" xr:uid="{00000000-0005-0000-0000-000093020000}"/>
    <cellStyle name="Lien hypertexte visité 67" xfId="706" xr:uid="{00000000-0005-0000-0000-000094020000}"/>
    <cellStyle name="Lien hypertexte visité 670" xfId="707" xr:uid="{00000000-0005-0000-0000-000095020000}"/>
    <cellStyle name="Lien hypertexte visité 671" xfId="708" xr:uid="{00000000-0005-0000-0000-000096020000}"/>
    <cellStyle name="Lien hypertexte visité 672" xfId="709" xr:uid="{00000000-0005-0000-0000-000097020000}"/>
    <cellStyle name="Lien hypertexte visité 673" xfId="710" xr:uid="{00000000-0005-0000-0000-000098020000}"/>
    <cellStyle name="Lien hypertexte visité 674" xfId="711" xr:uid="{00000000-0005-0000-0000-000099020000}"/>
    <cellStyle name="Lien hypertexte visité 675" xfId="712" xr:uid="{00000000-0005-0000-0000-00009A020000}"/>
    <cellStyle name="Lien hypertexte visité 676" xfId="713" xr:uid="{00000000-0005-0000-0000-00009B020000}"/>
    <cellStyle name="Lien hypertexte visité 677" xfId="714" xr:uid="{00000000-0005-0000-0000-00009C020000}"/>
    <cellStyle name="Lien hypertexte visité 678" xfId="715" xr:uid="{00000000-0005-0000-0000-00009D020000}"/>
    <cellStyle name="Lien hypertexte visité 679" xfId="716" xr:uid="{00000000-0005-0000-0000-00009E020000}"/>
    <cellStyle name="Lien hypertexte visité 68" xfId="717" xr:uid="{00000000-0005-0000-0000-00009F020000}"/>
    <cellStyle name="Lien hypertexte visité 680" xfId="718" xr:uid="{00000000-0005-0000-0000-0000A0020000}"/>
    <cellStyle name="Lien hypertexte visité 681" xfId="719" xr:uid="{00000000-0005-0000-0000-0000A1020000}"/>
    <cellStyle name="Lien hypertexte visité 682" xfId="720" xr:uid="{00000000-0005-0000-0000-0000A2020000}"/>
    <cellStyle name="Lien hypertexte visité 683" xfId="721" xr:uid="{00000000-0005-0000-0000-0000A3020000}"/>
    <cellStyle name="Lien hypertexte visité 684" xfId="722" xr:uid="{00000000-0005-0000-0000-0000A4020000}"/>
    <cellStyle name="Lien hypertexte visité 685" xfId="723" xr:uid="{00000000-0005-0000-0000-0000A5020000}"/>
    <cellStyle name="Lien hypertexte visité 686" xfId="724" xr:uid="{00000000-0005-0000-0000-0000A6020000}"/>
    <cellStyle name="Lien hypertexte visité 687" xfId="725" xr:uid="{00000000-0005-0000-0000-0000A7020000}"/>
    <cellStyle name="Lien hypertexte visité 688" xfId="726" xr:uid="{00000000-0005-0000-0000-0000A8020000}"/>
    <cellStyle name="Lien hypertexte visité 689" xfId="727" xr:uid="{00000000-0005-0000-0000-0000A9020000}"/>
    <cellStyle name="Lien hypertexte visité 69" xfId="728" xr:uid="{00000000-0005-0000-0000-0000AA020000}"/>
    <cellStyle name="Lien hypertexte visité 690" xfId="729" xr:uid="{00000000-0005-0000-0000-0000AB020000}"/>
    <cellStyle name="Lien hypertexte visité 691" xfId="730" xr:uid="{00000000-0005-0000-0000-0000AC020000}"/>
    <cellStyle name="Lien hypertexte visité 692" xfId="731" xr:uid="{00000000-0005-0000-0000-0000AD020000}"/>
    <cellStyle name="Lien hypertexte visité 693" xfId="732" xr:uid="{00000000-0005-0000-0000-0000AE020000}"/>
    <cellStyle name="Lien hypertexte visité 694" xfId="733" xr:uid="{00000000-0005-0000-0000-0000AF020000}"/>
    <cellStyle name="Lien hypertexte visité 695" xfId="734" xr:uid="{00000000-0005-0000-0000-0000B0020000}"/>
    <cellStyle name="Lien hypertexte visité 696" xfId="735" xr:uid="{00000000-0005-0000-0000-0000B1020000}"/>
    <cellStyle name="Lien hypertexte visité 697" xfId="736" xr:uid="{00000000-0005-0000-0000-0000B2020000}"/>
    <cellStyle name="Lien hypertexte visité 698" xfId="737" xr:uid="{00000000-0005-0000-0000-0000B3020000}"/>
    <cellStyle name="Lien hypertexte visité 699" xfId="738" xr:uid="{00000000-0005-0000-0000-0000B4020000}"/>
    <cellStyle name="Lien hypertexte visité 7" xfId="739" xr:uid="{00000000-0005-0000-0000-0000B5020000}"/>
    <cellStyle name="Lien hypertexte visité 70" xfId="740" xr:uid="{00000000-0005-0000-0000-0000B6020000}"/>
    <cellStyle name="Lien hypertexte visité 700" xfId="741" xr:uid="{00000000-0005-0000-0000-0000B7020000}"/>
    <cellStyle name="Lien hypertexte visité 701" xfId="742" xr:uid="{00000000-0005-0000-0000-0000B8020000}"/>
    <cellStyle name="Lien hypertexte visité 702" xfId="743" xr:uid="{00000000-0005-0000-0000-0000B9020000}"/>
    <cellStyle name="Lien hypertexte visité 703" xfId="744" xr:uid="{00000000-0005-0000-0000-0000BA020000}"/>
    <cellStyle name="Lien hypertexte visité 704" xfId="745" xr:uid="{00000000-0005-0000-0000-0000BB020000}"/>
    <cellStyle name="Lien hypertexte visité 705" xfId="746" xr:uid="{00000000-0005-0000-0000-0000BC020000}"/>
    <cellStyle name="Lien hypertexte visité 706" xfId="747" xr:uid="{00000000-0005-0000-0000-0000BD020000}"/>
    <cellStyle name="Lien hypertexte visité 707" xfId="748" xr:uid="{00000000-0005-0000-0000-0000BE020000}"/>
    <cellStyle name="Lien hypertexte visité 708" xfId="749" xr:uid="{00000000-0005-0000-0000-0000BF020000}"/>
    <cellStyle name="Lien hypertexte visité 709" xfId="750" xr:uid="{00000000-0005-0000-0000-0000C0020000}"/>
    <cellStyle name="Lien hypertexte visité 71" xfId="751" xr:uid="{00000000-0005-0000-0000-0000C1020000}"/>
    <cellStyle name="Lien hypertexte visité 710" xfId="752" xr:uid="{00000000-0005-0000-0000-0000C2020000}"/>
    <cellStyle name="Lien hypertexte visité 711" xfId="753" xr:uid="{00000000-0005-0000-0000-0000C3020000}"/>
    <cellStyle name="Lien hypertexte visité 712" xfId="754" xr:uid="{00000000-0005-0000-0000-0000C4020000}"/>
    <cellStyle name="Lien hypertexte visité 713" xfId="755" xr:uid="{00000000-0005-0000-0000-0000C5020000}"/>
    <cellStyle name="Lien hypertexte visité 714" xfId="756" xr:uid="{00000000-0005-0000-0000-0000C6020000}"/>
    <cellStyle name="Lien hypertexte visité 715" xfId="757" xr:uid="{00000000-0005-0000-0000-0000C7020000}"/>
    <cellStyle name="Lien hypertexte visité 716" xfId="758" xr:uid="{00000000-0005-0000-0000-0000C8020000}"/>
    <cellStyle name="Lien hypertexte visité 717" xfId="759" xr:uid="{00000000-0005-0000-0000-0000C9020000}"/>
    <cellStyle name="Lien hypertexte visité 718" xfId="760" xr:uid="{00000000-0005-0000-0000-0000CA020000}"/>
    <cellStyle name="Lien hypertexte visité 719" xfId="761" xr:uid="{00000000-0005-0000-0000-0000CB020000}"/>
    <cellStyle name="Lien hypertexte visité 72" xfId="762" xr:uid="{00000000-0005-0000-0000-0000CC020000}"/>
    <cellStyle name="Lien hypertexte visité 720" xfId="763" xr:uid="{00000000-0005-0000-0000-0000CD020000}"/>
    <cellStyle name="Lien hypertexte visité 721" xfId="764" xr:uid="{00000000-0005-0000-0000-0000CE020000}"/>
    <cellStyle name="Lien hypertexte visité 722" xfId="765" xr:uid="{00000000-0005-0000-0000-0000CF020000}"/>
    <cellStyle name="Lien hypertexte visité 723" xfId="766" xr:uid="{00000000-0005-0000-0000-0000D0020000}"/>
    <cellStyle name="Lien hypertexte visité 724" xfId="767" xr:uid="{00000000-0005-0000-0000-0000D1020000}"/>
    <cellStyle name="Lien hypertexte visité 725" xfId="768" xr:uid="{00000000-0005-0000-0000-0000D2020000}"/>
    <cellStyle name="Lien hypertexte visité 726" xfId="769" xr:uid="{00000000-0005-0000-0000-0000D3020000}"/>
    <cellStyle name="Lien hypertexte visité 727" xfId="770" xr:uid="{00000000-0005-0000-0000-0000D4020000}"/>
    <cellStyle name="Lien hypertexte visité 728" xfId="771" xr:uid="{00000000-0005-0000-0000-0000D5020000}"/>
    <cellStyle name="Lien hypertexte visité 729" xfId="772" xr:uid="{00000000-0005-0000-0000-0000D6020000}"/>
    <cellStyle name="Lien hypertexte visité 73" xfId="773" xr:uid="{00000000-0005-0000-0000-0000D7020000}"/>
    <cellStyle name="Lien hypertexte visité 730" xfId="774" xr:uid="{00000000-0005-0000-0000-0000D8020000}"/>
    <cellStyle name="Lien hypertexte visité 731" xfId="775" xr:uid="{00000000-0005-0000-0000-0000D9020000}"/>
    <cellStyle name="Lien hypertexte visité 732" xfId="776" xr:uid="{00000000-0005-0000-0000-0000DA020000}"/>
    <cellStyle name="Lien hypertexte visité 733" xfId="777" xr:uid="{00000000-0005-0000-0000-0000DB020000}"/>
    <cellStyle name="Lien hypertexte visité 734" xfId="778" xr:uid="{00000000-0005-0000-0000-0000DC020000}"/>
    <cellStyle name="Lien hypertexte visité 735" xfId="779" xr:uid="{00000000-0005-0000-0000-0000DD020000}"/>
    <cellStyle name="Lien hypertexte visité 736" xfId="780" xr:uid="{00000000-0005-0000-0000-0000DE020000}"/>
    <cellStyle name="Lien hypertexte visité 737" xfId="781" xr:uid="{00000000-0005-0000-0000-0000DF020000}"/>
    <cellStyle name="Lien hypertexte visité 738" xfId="782" xr:uid="{00000000-0005-0000-0000-0000E0020000}"/>
    <cellStyle name="Lien hypertexte visité 739" xfId="783" xr:uid="{00000000-0005-0000-0000-0000E1020000}"/>
    <cellStyle name="Lien hypertexte visité 74" xfId="784" xr:uid="{00000000-0005-0000-0000-0000E2020000}"/>
    <cellStyle name="Lien hypertexte visité 740" xfId="785" xr:uid="{00000000-0005-0000-0000-0000E3020000}"/>
    <cellStyle name="Lien hypertexte visité 741" xfId="786" xr:uid="{00000000-0005-0000-0000-0000E4020000}"/>
    <cellStyle name="Lien hypertexte visité 742" xfId="787" xr:uid="{00000000-0005-0000-0000-0000E5020000}"/>
    <cellStyle name="Lien hypertexte visité 743" xfId="788" xr:uid="{00000000-0005-0000-0000-0000E6020000}"/>
    <cellStyle name="Lien hypertexte visité 744" xfId="789" xr:uid="{00000000-0005-0000-0000-0000E7020000}"/>
    <cellStyle name="Lien hypertexte visité 745" xfId="790" xr:uid="{00000000-0005-0000-0000-0000E8020000}"/>
    <cellStyle name="Lien hypertexte visité 746" xfId="791" xr:uid="{00000000-0005-0000-0000-0000E9020000}"/>
    <cellStyle name="Lien hypertexte visité 747" xfId="792" xr:uid="{00000000-0005-0000-0000-0000EA020000}"/>
    <cellStyle name="Lien hypertexte visité 748" xfId="793" xr:uid="{00000000-0005-0000-0000-0000EB020000}"/>
    <cellStyle name="Lien hypertexte visité 749" xfId="794" xr:uid="{00000000-0005-0000-0000-0000EC020000}"/>
    <cellStyle name="Lien hypertexte visité 75" xfId="795" xr:uid="{00000000-0005-0000-0000-0000ED020000}"/>
    <cellStyle name="Lien hypertexte visité 750" xfId="796" xr:uid="{00000000-0005-0000-0000-0000EE020000}"/>
    <cellStyle name="Lien hypertexte visité 751" xfId="797" xr:uid="{00000000-0005-0000-0000-0000EF020000}"/>
    <cellStyle name="Lien hypertexte visité 752" xfId="798" xr:uid="{00000000-0005-0000-0000-0000F0020000}"/>
    <cellStyle name="Lien hypertexte visité 753" xfId="799" xr:uid="{00000000-0005-0000-0000-0000F1020000}"/>
    <cellStyle name="Lien hypertexte visité 754" xfId="800" xr:uid="{00000000-0005-0000-0000-0000F2020000}"/>
    <cellStyle name="Lien hypertexte visité 755" xfId="801" xr:uid="{00000000-0005-0000-0000-0000F3020000}"/>
    <cellStyle name="Lien hypertexte visité 756" xfId="802" xr:uid="{00000000-0005-0000-0000-0000F4020000}"/>
    <cellStyle name="Lien hypertexte visité 757" xfId="803" xr:uid="{00000000-0005-0000-0000-0000F5020000}"/>
    <cellStyle name="Lien hypertexte visité 758" xfId="804" xr:uid="{00000000-0005-0000-0000-0000F6020000}"/>
    <cellStyle name="Lien hypertexte visité 759" xfId="805" xr:uid="{00000000-0005-0000-0000-0000F7020000}"/>
    <cellStyle name="Lien hypertexte visité 76" xfId="806" xr:uid="{00000000-0005-0000-0000-0000F8020000}"/>
    <cellStyle name="Lien hypertexte visité 760" xfId="807" xr:uid="{00000000-0005-0000-0000-0000F9020000}"/>
    <cellStyle name="Lien hypertexte visité 761" xfId="808" xr:uid="{00000000-0005-0000-0000-0000FA020000}"/>
    <cellStyle name="Lien hypertexte visité 762" xfId="809" xr:uid="{00000000-0005-0000-0000-0000FB020000}"/>
    <cellStyle name="Lien hypertexte visité 763" xfId="810" xr:uid="{00000000-0005-0000-0000-0000FC020000}"/>
    <cellStyle name="Lien hypertexte visité 764" xfId="811" xr:uid="{00000000-0005-0000-0000-0000FD020000}"/>
    <cellStyle name="Lien hypertexte visité 765" xfId="812" xr:uid="{00000000-0005-0000-0000-0000FE020000}"/>
    <cellStyle name="Lien hypertexte visité 766" xfId="813" xr:uid="{00000000-0005-0000-0000-0000FF020000}"/>
    <cellStyle name="Lien hypertexte visité 767" xfId="814" xr:uid="{00000000-0005-0000-0000-000000030000}"/>
    <cellStyle name="Lien hypertexte visité 768" xfId="815" xr:uid="{00000000-0005-0000-0000-000001030000}"/>
    <cellStyle name="Lien hypertexte visité 769" xfId="816" xr:uid="{00000000-0005-0000-0000-000002030000}"/>
    <cellStyle name="Lien hypertexte visité 77" xfId="817" xr:uid="{00000000-0005-0000-0000-000003030000}"/>
    <cellStyle name="Lien hypertexte visité 770" xfId="818" xr:uid="{00000000-0005-0000-0000-000004030000}"/>
    <cellStyle name="Lien hypertexte visité 771" xfId="819" xr:uid="{00000000-0005-0000-0000-000005030000}"/>
    <cellStyle name="Lien hypertexte visité 772" xfId="820" xr:uid="{00000000-0005-0000-0000-000006030000}"/>
    <cellStyle name="Lien hypertexte visité 773" xfId="821" xr:uid="{00000000-0005-0000-0000-000007030000}"/>
    <cellStyle name="Lien hypertexte visité 774" xfId="822" xr:uid="{00000000-0005-0000-0000-000008030000}"/>
    <cellStyle name="Lien hypertexte visité 775" xfId="823" xr:uid="{00000000-0005-0000-0000-000009030000}"/>
    <cellStyle name="Lien hypertexte visité 776" xfId="824" xr:uid="{00000000-0005-0000-0000-00000A030000}"/>
    <cellStyle name="Lien hypertexte visité 777" xfId="825" xr:uid="{00000000-0005-0000-0000-00000B030000}"/>
    <cellStyle name="Lien hypertexte visité 778" xfId="826" xr:uid="{00000000-0005-0000-0000-00000C030000}"/>
    <cellStyle name="Lien hypertexte visité 779" xfId="827" xr:uid="{00000000-0005-0000-0000-00000D030000}"/>
    <cellStyle name="Lien hypertexte visité 78" xfId="828" xr:uid="{00000000-0005-0000-0000-00000E030000}"/>
    <cellStyle name="Lien hypertexte visité 780" xfId="829" xr:uid="{00000000-0005-0000-0000-00000F030000}"/>
    <cellStyle name="Lien hypertexte visité 781" xfId="830" xr:uid="{00000000-0005-0000-0000-000010030000}"/>
    <cellStyle name="Lien hypertexte visité 782" xfId="831" xr:uid="{00000000-0005-0000-0000-000011030000}"/>
    <cellStyle name="Lien hypertexte visité 783" xfId="832" xr:uid="{00000000-0005-0000-0000-000012030000}"/>
    <cellStyle name="Lien hypertexte visité 784" xfId="833" xr:uid="{00000000-0005-0000-0000-000013030000}"/>
    <cellStyle name="Lien hypertexte visité 785" xfId="834" xr:uid="{00000000-0005-0000-0000-000014030000}"/>
    <cellStyle name="Lien hypertexte visité 786" xfId="835" xr:uid="{00000000-0005-0000-0000-000015030000}"/>
    <cellStyle name="Lien hypertexte visité 787" xfId="836" xr:uid="{00000000-0005-0000-0000-000016030000}"/>
    <cellStyle name="Lien hypertexte visité 788" xfId="837" xr:uid="{00000000-0005-0000-0000-000017030000}"/>
    <cellStyle name="Lien hypertexte visité 789" xfId="838" xr:uid="{00000000-0005-0000-0000-000018030000}"/>
    <cellStyle name="Lien hypertexte visité 79" xfId="839" xr:uid="{00000000-0005-0000-0000-000019030000}"/>
    <cellStyle name="Lien hypertexte visité 790" xfId="840" xr:uid="{00000000-0005-0000-0000-00001A030000}"/>
    <cellStyle name="Lien hypertexte visité 791" xfId="841" xr:uid="{00000000-0005-0000-0000-00001B030000}"/>
    <cellStyle name="Lien hypertexte visité 792" xfId="842" xr:uid="{00000000-0005-0000-0000-00001C030000}"/>
    <cellStyle name="Lien hypertexte visité 793" xfId="843" xr:uid="{00000000-0005-0000-0000-00001D030000}"/>
    <cellStyle name="Lien hypertexte visité 794" xfId="844" xr:uid="{00000000-0005-0000-0000-00001E030000}"/>
    <cellStyle name="Lien hypertexte visité 795" xfId="845" xr:uid="{00000000-0005-0000-0000-00001F030000}"/>
    <cellStyle name="Lien hypertexte visité 796" xfId="846" xr:uid="{00000000-0005-0000-0000-000020030000}"/>
    <cellStyle name="Lien hypertexte visité 797" xfId="847" xr:uid="{00000000-0005-0000-0000-000021030000}"/>
    <cellStyle name="Lien hypertexte visité 798" xfId="848" xr:uid="{00000000-0005-0000-0000-000022030000}"/>
    <cellStyle name="Lien hypertexte visité 799" xfId="849" xr:uid="{00000000-0005-0000-0000-000023030000}"/>
    <cellStyle name="Lien hypertexte visité 8" xfId="850" xr:uid="{00000000-0005-0000-0000-000024030000}"/>
    <cellStyle name="Lien hypertexte visité 80" xfId="851" xr:uid="{00000000-0005-0000-0000-000025030000}"/>
    <cellStyle name="Lien hypertexte visité 800" xfId="852" xr:uid="{00000000-0005-0000-0000-000026030000}"/>
    <cellStyle name="Lien hypertexte visité 801" xfId="853" xr:uid="{00000000-0005-0000-0000-000027030000}"/>
    <cellStyle name="Lien hypertexte visité 802" xfId="854" xr:uid="{00000000-0005-0000-0000-000028030000}"/>
    <cellStyle name="Lien hypertexte visité 803" xfId="855" xr:uid="{00000000-0005-0000-0000-000029030000}"/>
    <cellStyle name="Lien hypertexte visité 804" xfId="856" xr:uid="{00000000-0005-0000-0000-00002A030000}"/>
    <cellStyle name="Lien hypertexte visité 805" xfId="857" xr:uid="{00000000-0005-0000-0000-00002B030000}"/>
    <cellStyle name="Lien hypertexte visité 806" xfId="858" xr:uid="{00000000-0005-0000-0000-00002C030000}"/>
    <cellStyle name="Lien hypertexte visité 807" xfId="859" xr:uid="{00000000-0005-0000-0000-00002D030000}"/>
    <cellStyle name="Lien hypertexte visité 808" xfId="860" xr:uid="{00000000-0005-0000-0000-00002E030000}"/>
    <cellStyle name="Lien hypertexte visité 809" xfId="861" xr:uid="{00000000-0005-0000-0000-00002F030000}"/>
    <cellStyle name="Lien hypertexte visité 81" xfId="862" xr:uid="{00000000-0005-0000-0000-000030030000}"/>
    <cellStyle name="Lien hypertexte visité 810" xfId="863" xr:uid="{00000000-0005-0000-0000-000031030000}"/>
    <cellStyle name="Lien hypertexte visité 811" xfId="864" xr:uid="{00000000-0005-0000-0000-000032030000}"/>
    <cellStyle name="Lien hypertexte visité 812" xfId="865" xr:uid="{00000000-0005-0000-0000-000033030000}"/>
    <cellStyle name="Lien hypertexte visité 813" xfId="866" xr:uid="{00000000-0005-0000-0000-000034030000}"/>
    <cellStyle name="Lien hypertexte visité 814" xfId="867" xr:uid="{00000000-0005-0000-0000-000035030000}"/>
    <cellStyle name="Lien hypertexte visité 815" xfId="868" xr:uid="{00000000-0005-0000-0000-000036030000}"/>
    <cellStyle name="Lien hypertexte visité 816" xfId="869" xr:uid="{00000000-0005-0000-0000-000037030000}"/>
    <cellStyle name="Lien hypertexte visité 817" xfId="870" xr:uid="{00000000-0005-0000-0000-000038030000}"/>
    <cellStyle name="Lien hypertexte visité 818" xfId="871" xr:uid="{00000000-0005-0000-0000-000039030000}"/>
    <cellStyle name="Lien hypertexte visité 819" xfId="872" xr:uid="{00000000-0005-0000-0000-00003A030000}"/>
    <cellStyle name="Lien hypertexte visité 82" xfId="873" xr:uid="{00000000-0005-0000-0000-00003B030000}"/>
    <cellStyle name="Lien hypertexte visité 820" xfId="874" xr:uid="{00000000-0005-0000-0000-00003C030000}"/>
    <cellStyle name="Lien hypertexte visité 821" xfId="875" xr:uid="{00000000-0005-0000-0000-00003D030000}"/>
    <cellStyle name="Lien hypertexte visité 822" xfId="876" xr:uid="{00000000-0005-0000-0000-00003E030000}"/>
    <cellStyle name="Lien hypertexte visité 823" xfId="877" xr:uid="{00000000-0005-0000-0000-00003F030000}"/>
    <cellStyle name="Lien hypertexte visité 824" xfId="878" xr:uid="{00000000-0005-0000-0000-000040030000}"/>
    <cellStyle name="Lien hypertexte visité 825" xfId="879" xr:uid="{00000000-0005-0000-0000-000041030000}"/>
    <cellStyle name="Lien hypertexte visité 826" xfId="880" xr:uid="{00000000-0005-0000-0000-000042030000}"/>
    <cellStyle name="Lien hypertexte visité 827" xfId="881" xr:uid="{00000000-0005-0000-0000-000043030000}"/>
    <cellStyle name="Lien hypertexte visité 828" xfId="882" xr:uid="{00000000-0005-0000-0000-000044030000}"/>
    <cellStyle name="Lien hypertexte visité 829" xfId="883" xr:uid="{00000000-0005-0000-0000-000045030000}"/>
    <cellStyle name="Lien hypertexte visité 83" xfId="884" xr:uid="{00000000-0005-0000-0000-000046030000}"/>
    <cellStyle name="Lien hypertexte visité 830" xfId="885" xr:uid="{00000000-0005-0000-0000-000047030000}"/>
    <cellStyle name="Lien hypertexte visité 831" xfId="886" xr:uid="{00000000-0005-0000-0000-000048030000}"/>
    <cellStyle name="Lien hypertexte visité 832" xfId="887" xr:uid="{00000000-0005-0000-0000-000049030000}"/>
    <cellStyle name="Lien hypertexte visité 833" xfId="888" xr:uid="{00000000-0005-0000-0000-00004A030000}"/>
    <cellStyle name="Lien hypertexte visité 834" xfId="889" xr:uid="{00000000-0005-0000-0000-00004B030000}"/>
    <cellStyle name="Lien hypertexte visité 835" xfId="890" xr:uid="{00000000-0005-0000-0000-00004C030000}"/>
    <cellStyle name="Lien hypertexte visité 836" xfId="891" xr:uid="{00000000-0005-0000-0000-00004D030000}"/>
    <cellStyle name="Lien hypertexte visité 837" xfId="892" xr:uid="{00000000-0005-0000-0000-00004E030000}"/>
    <cellStyle name="Lien hypertexte visité 838" xfId="893" xr:uid="{00000000-0005-0000-0000-00004F030000}"/>
    <cellStyle name="Lien hypertexte visité 839" xfId="894" xr:uid="{00000000-0005-0000-0000-000050030000}"/>
    <cellStyle name="Lien hypertexte visité 84" xfId="895" xr:uid="{00000000-0005-0000-0000-000051030000}"/>
    <cellStyle name="Lien hypertexte visité 840" xfId="896" xr:uid="{00000000-0005-0000-0000-000052030000}"/>
    <cellStyle name="Lien hypertexte visité 841" xfId="897" xr:uid="{00000000-0005-0000-0000-000053030000}"/>
    <cellStyle name="Lien hypertexte visité 842" xfId="898" xr:uid="{00000000-0005-0000-0000-000054030000}"/>
    <cellStyle name="Lien hypertexte visité 843" xfId="899" xr:uid="{00000000-0005-0000-0000-000055030000}"/>
    <cellStyle name="Lien hypertexte visité 844" xfId="900" xr:uid="{00000000-0005-0000-0000-000056030000}"/>
    <cellStyle name="Lien hypertexte visité 845" xfId="901" xr:uid="{00000000-0005-0000-0000-000057030000}"/>
    <cellStyle name="Lien hypertexte visité 846" xfId="902" xr:uid="{00000000-0005-0000-0000-000058030000}"/>
    <cellStyle name="Lien hypertexte visité 847" xfId="903" xr:uid="{00000000-0005-0000-0000-000059030000}"/>
    <cellStyle name="Lien hypertexte visité 848" xfId="904" xr:uid="{00000000-0005-0000-0000-00005A030000}"/>
    <cellStyle name="Lien hypertexte visité 849" xfId="905" xr:uid="{00000000-0005-0000-0000-00005B030000}"/>
    <cellStyle name="Lien hypertexte visité 85" xfId="906" xr:uid="{00000000-0005-0000-0000-00005C030000}"/>
    <cellStyle name="Lien hypertexte visité 850" xfId="907" xr:uid="{00000000-0005-0000-0000-00005D030000}"/>
    <cellStyle name="Lien hypertexte visité 851" xfId="908" xr:uid="{00000000-0005-0000-0000-00005E030000}"/>
    <cellStyle name="Lien hypertexte visité 852" xfId="909" xr:uid="{00000000-0005-0000-0000-00005F030000}"/>
    <cellStyle name="Lien hypertexte visité 853" xfId="910" xr:uid="{00000000-0005-0000-0000-000060030000}"/>
    <cellStyle name="Lien hypertexte visité 854" xfId="911" xr:uid="{00000000-0005-0000-0000-000061030000}"/>
    <cellStyle name="Lien hypertexte visité 855" xfId="912" xr:uid="{00000000-0005-0000-0000-000062030000}"/>
    <cellStyle name="Lien hypertexte visité 856" xfId="913" xr:uid="{00000000-0005-0000-0000-000063030000}"/>
    <cellStyle name="Lien hypertexte visité 857" xfId="914" xr:uid="{00000000-0005-0000-0000-000064030000}"/>
    <cellStyle name="Lien hypertexte visité 858" xfId="915" xr:uid="{00000000-0005-0000-0000-000065030000}"/>
    <cellStyle name="Lien hypertexte visité 859" xfId="916" xr:uid="{00000000-0005-0000-0000-000066030000}"/>
    <cellStyle name="Lien hypertexte visité 86" xfId="917" xr:uid="{00000000-0005-0000-0000-000067030000}"/>
    <cellStyle name="Lien hypertexte visité 860" xfId="918" xr:uid="{00000000-0005-0000-0000-000068030000}"/>
    <cellStyle name="Lien hypertexte visité 861" xfId="919" xr:uid="{00000000-0005-0000-0000-000069030000}"/>
    <cellStyle name="Lien hypertexte visité 862" xfId="920" xr:uid="{00000000-0005-0000-0000-00006A030000}"/>
    <cellStyle name="Lien hypertexte visité 863" xfId="921" xr:uid="{00000000-0005-0000-0000-00006B030000}"/>
    <cellStyle name="Lien hypertexte visité 864" xfId="922" xr:uid="{00000000-0005-0000-0000-00006C030000}"/>
    <cellStyle name="Lien hypertexte visité 865" xfId="923" xr:uid="{00000000-0005-0000-0000-00006D030000}"/>
    <cellStyle name="Lien hypertexte visité 866" xfId="924" xr:uid="{00000000-0005-0000-0000-00006E030000}"/>
    <cellStyle name="Lien hypertexte visité 867" xfId="925" xr:uid="{00000000-0005-0000-0000-00006F030000}"/>
    <cellStyle name="Lien hypertexte visité 868" xfId="926" xr:uid="{00000000-0005-0000-0000-000070030000}"/>
    <cellStyle name="Lien hypertexte visité 869" xfId="927" xr:uid="{00000000-0005-0000-0000-000071030000}"/>
    <cellStyle name="Lien hypertexte visité 87" xfId="928" xr:uid="{00000000-0005-0000-0000-000072030000}"/>
    <cellStyle name="Lien hypertexte visité 870" xfId="929" xr:uid="{00000000-0005-0000-0000-000073030000}"/>
    <cellStyle name="Lien hypertexte visité 871" xfId="930" xr:uid="{00000000-0005-0000-0000-000074030000}"/>
    <cellStyle name="Lien hypertexte visité 872" xfId="931" xr:uid="{00000000-0005-0000-0000-000075030000}"/>
    <cellStyle name="Lien hypertexte visité 873" xfId="932" xr:uid="{00000000-0005-0000-0000-000076030000}"/>
    <cellStyle name="Lien hypertexte visité 874" xfId="933" xr:uid="{00000000-0005-0000-0000-000077030000}"/>
    <cellStyle name="Lien hypertexte visité 875" xfId="934" xr:uid="{00000000-0005-0000-0000-000078030000}"/>
    <cellStyle name="Lien hypertexte visité 876" xfId="935" xr:uid="{00000000-0005-0000-0000-000079030000}"/>
    <cellStyle name="Lien hypertexte visité 877" xfId="936" xr:uid="{00000000-0005-0000-0000-00007A030000}"/>
    <cellStyle name="Lien hypertexte visité 878" xfId="937" xr:uid="{00000000-0005-0000-0000-00007B030000}"/>
    <cellStyle name="Lien hypertexte visité 879" xfId="938" xr:uid="{00000000-0005-0000-0000-00007C030000}"/>
    <cellStyle name="Lien hypertexte visité 88" xfId="939" xr:uid="{00000000-0005-0000-0000-00007D030000}"/>
    <cellStyle name="Lien hypertexte visité 880" xfId="940" xr:uid="{00000000-0005-0000-0000-00007E030000}"/>
    <cellStyle name="Lien hypertexte visité 881" xfId="941" xr:uid="{00000000-0005-0000-0000-00007F030000}"/>
    <cellStyle name="Lien hypertexte visité 882" xfId="942" xr:uid="{00000000-0005-0000-0000-000080030000}"/>
    <cellStyle name="Lien hypertexte visité 883" xfId="943" xr:uid="{00000000-0005-0000-0000-000081030000}"/>
    <cellStyle name="Lien hypertexte visité 884" xfId="944" xr:uid="{00000000-0005-0000-0000-000082030000}"/>
    <cellStyle name="Lien hypertexte visité 885" xfId="945" xr:uid="{00000000-0005-0000-0000-000083030000}"/>
    <cellStyle name="Lien hypertexte visité 886" xfId="946" xr:uid="{00000000-0005-0000-0000-000084030000}"/>
    <cellStyle name="Lien hypertexte visité 887" xfId="947" xr:uid="{00000000-0005-0000-0000-000085030000}"/>
    <cellStyle name="Lien hypertexte visité 888" xfId="948" xr:uid="{00000000-0005-0000-0000-000086030000}"/>
    <cellStyle name="Lien hypertexte visité 889" xfId="949" xr:uid="{00000000-0005-0000-0000-000087030000}"/>
    <cellStyle name="Lien hypertexte visité 89" xfId="950" xr:uid="{00000000-0005-0000-0000-000088030000}"/>
    <cellStyle name="Lien hypertexte visité 890" xfId="951" xr:uid="{00000000-0005-0000-0000-000089030000}"/>
    <cellStyle name="Lien hypertexte visité 891" xfId="952" xr:uid="{00000000-0005-0000-0000-00008A030000}"/>
    <cellStyle name="Lien hypertexte visité 892" xfId="953" xr:uid="{00000000-0005-0000-0000-00008B030000}"/>
    <cellStyle name="Lien hypertexte visité 893" xfId="954" xr:uid="{00000000-0005-0000-0000-00008C030000}"/>
    <cellStyle name="Lien hypertexte visité 894" xfId="955" xr:uid="{00000000-0005-0000-0000-00008D030000}"/>
    <cellStyle name="Lien hypertexte visité 895" xfId="956" xr:uid="{00000000-0005-0000-0000-00008E030000}"/>
    <cellStyle name="Lien hypertexte visité 896" xfId="957" xr:uid="{00000000-0005-0000-0000-00008F030000}"/>
    <cellStyle name="Lien hypertexte visité 897" xfId="958" xr:uid="{00000000-0005-0000-0000-000090030000}"/>
    <cellStyle name="Lien hypertexte visité 898" xfId="959" xr:uid="{00000000-0005-0000-0000-000091030000}"/>
    <cellStyle name="Lien hypertexte visité 899" xfId="960" xr:uid="{00000000-0005-0000-0000-000092030000}"/>
    <cellStyle name="Lien hypertexte visité 9" xfId="961" xr:uid="{00000000-0005-0000-0000-000093030000}"/>
    <cellStyle name="Lien hypertexte visité 90" xfId="962" xr:uid="{00000000-0005-0000-0000-000094030000}"/>
    <cellStyle name="Lien hypertexte visité 900" xfId="963" xr:uid="{00000000-0005-0000-0000-000095030000}"/>
    <cellStyle name="Lien hypertexte visité 901" xfId="964" xr:uid="{00000000-0005-0000-0000-000096030000}"/>
    <cellStyle name="Lien hypertexte visité 902" xfId="965" xr:uid="{00000000-0005-0000-0000-000097030000}"/>
    <cellStyle name="Lien hypertexte visité 903" xfId="966" xr:uid="{00000000-0005-0000-0000-000098030000}"/>
    <cellStyle name="Lien hypertexte visité 904" xfId="967" xr:uid="{00000000-0005-0000-0000-000099030000}"/>
    <cellStyle name="Lien hypertexte visité 905" xfId="968" xr:uid="{00000000-0005-0000-0000-00009A030000}"/>
    <cellStyle name="Lien hypertexte visité 906" xfId="969" xr:uid="{00000000-0005-0000-0000-00009B030000}"/>
    <cellStyle name="Lien hypertexte visité 907" xfId="970" xr:uid="{00000000-0005-0000-0000-00009C030000}"/>
    <cellStyle name="Lien hypertexte visité 908" xfId="971" xr:uid="{00000000-0005-0000-0000-00009D030000}"/>
    <cellStyle name="Lien hypertexte visité 909" xfId="972" xr:uid="{00000000-0005-0000-0000-00009E030000}"/>
    <cellStyle name="Lien hypertexte visité 91" xfId="973" xr:uid="{00000000-0005-0000-0000-00009F030000}"/>
    <cellStyle name="Lien hypertexte visité 910" xfId="974" xr:uid="{00000000-0005-0000-0000-0000A0030000}"/>
    <cellStyle name="Lien hypertexte visité 911" xfId="975" xr:uid="{00000000-0005-0000-0000-0000A1030000}"/>
    <cellStyle name="Lien hypertexte visité 912" xfId="976" xr:uid="{00000000-0005-0000-0000-0000A2030000}"/>
    <cellStyle name="Lien hypertexte visité 913" xfId="977" xr:uid="{00000000-0005-0000-0000-0000A3030000}"/>
    <cellStyle name="Lien hypertexte visité 914" xfId="978" xr:uid="{00000000-0005-0000-0000-0000A4030000}"/>
    <cellStyle name="Lien hypertexte visité 915" xfId="979" xr:uid="{00000000-0005-0000-0000-0000A5030000}"/>
    <cellStyle name="Lien hypertexte visité 916" xfId="980" xr:uid="{00000000-0005-0000-0000-0000A6030000}"/>
    <cellStyle name="Lien hypertexte visité 917" xfId="981" xr:uid="{00000000-0005-0000-0000-0000A7030000}"/>
    <cellStyle name="Lien hypertexte visité 918" xfId="982" xr:uid="{00000000-0005-0000-0000-0000A8030000}"/>
    <cellStyle name="Lien hypertexte visité 919" xfId="983" xr:uid="{00000000-0005-0000-0000-0000A9030000}"/>
    <cellStyle name="Lien hypertexte visité 92" xfId="984" xr:uid="{00000000-0005-0000-0000-0000AA030000}"/>
    <cellStyle name="Lien hypertexte visité 920" xfId="985" xr:uid="{00000000-0005-0000-0000-0000AB030000}"/>
    <cellStyle name="Lien hypertexte visité 921" xfId="986" xr:uid="{00000000-0005-0000-0000-0000AC030000}"/>
    <cellStyle name="Lien hypertexte visité 922" xfId="987" xr:uid="{00000000-0005-0000-0000-0000AD030000}"/>
    <cellStyle name="Lien hypertexte visité 923" xfId="988" xr:uid="{00000000-0005-0000-0000-0000AE030000}"/>
    <cellStyle name="Lien hypertexte visité 924" xfId="989" xr:uid="{00000000-0005-0000-0000-0000AF030000}"/>
    <cellStyle name="Lien hypertexte visité 925" xfId="990" xr:uid="{00000000-0005-0000-0000-0000B0030000}"/>
    <cellStyle name="Lien hypertexte visité 926" xfId="991" xr:uid="{00000000-0005-0000-0000-0000B1030000}"/>
    <cellStyle name="Lien hypertexte visité 927" xfId="992" xr:uid="{00000000-0005-0000-0000-0000B2030000}"/>
    <cellStyle name="Lien hypertexte visité 928" xfId="993" xr:uid="{00000000-0005-0000-0000-0000B3030000}"/>
    <cellStyle name="Lien hypertexte visité 929" xfId="994" xr:uid="{00000000-0005-0000-0000-0000B4030000}"/>
    <cellStyle name="Lien hypertexte visité 93" xfId="995" xr:uid="{00000000-0005-0000-0000-0000B5030000}"/>
    <cellStyle name="Lien hypertexte visité 930" xfId="996" xr:uid="{00000000-0005-0000-0000-0000B6030000}"/>
    <cellStyle name="Lien hypertexte visité 931" xfId="997" xr:uid="{00000000-0005-0000-0000-0000B7030000}"/>
    <cellStyle name="Lien hypertexte visité 932" xfId="998" xr:uid="{00000000-0005-0000-0000-0000B8030000}"/>
    <cellStyle name="Lien hypertexte visité 933" xfId="999" xr:uid="{00000000-0005-0000-0000-0000B9030000}"/>
    <cellStyle name="Lien hypertexte visité 934" xfId="1000" xr:uid="{00000000-0005-0000-0000-0000BA030000}"/>
    <cellStyle name="Lien hypertexte visité 935" xfId="1001" xr:uid="{00000000-0005-0000-0000-0000BB030000}"/>
    <cellStyle name="Lien hypertexte visité 936" xfId="1002" xr:uid="{00000000-0005-0000-0000-0000BC030000}"/>
    <cellStyle name="Lien hypertexte visité 937" xfId="1003" xr:uid="{00000000-0005-0000-0000-0000BD030000}"/>
    <cellStyle name="Lien hypertexte visité 938" xfId="1004" xr:uid="{00000000-0005-0000-0000-0000BE030000}"/>
    <cellStyle name="Lien hypertexte visité 939" xfId="1005" xr:uid="{00000000-0005-0000-0000-0000BF030000}"/>
    <cellStyle name="Lien hypertexte visité 94" xfId="1006" xr:uid="{00000000-0005-0000-0000-0000C0030000}"/>
    <cellStyle name="Lien hypertexte visité 940" xfId="1007" xr:uid="{00000000-0005-0000-0000-0000C1030000}"/>
    <cellStyle name="Lien hypertexte visité 941" xfId="1008" xr:uid="{00000000-0005-0000-0000-0000C2030000}"/>
    <cellStyle name="Lien hypertexte visité 942" xfId="1009" xr:uid="{00000000-0005-0000-0000-0000C3030000}"/>
    <cellStyle name="Lien hypertexte visité 943" xfId="1010" xr:uid="{00000000-0005-0000-0000-0000C4030000}"/>
    <cellStyle name="Lien hypertexte visité 944" xfId="1011" xr:uid="{00000000-0005-0000-0000-0000C5030000}"/>
    <cellStyle name="Lien hypertexte visité 945" xfId="1012" xr:uid="{00000000-0005-0000-0000-0000C6030000}"/>
    <cellStyle name="Lien hypertexte visité 946" xfId="1013" xr:uid="{00000000-0005-0000-0000-0000C7030000}"/>
    <cellStyle name="Lien hypertexte visité 947" xfId="1014" xr:uid="{00000000-0005-0000-0000-0000C8030000}"/>
    <cellStyle name="Lien hypertexte visité 948" xfId="1015" xr:uid="{00000000-0005-0000-0000-0000C9030000}"/>
    <cellStyle name="Lien hypertexte visité 949" xfId="1016" xr:uid="{00000000-0005-0000-0000-0000CA030000}"/>
    <cellStyle name="Lien hypertexte visité 95" xfId="1017" xr:uid="{00000000-0005-0000-0000-0000CB030000}"/>
    <cellStyle name="Lien hypertexte visité 950" xfId="1018" xr:uid="{00000000-0005-0000-0000-0000CC030000}"/>
    <cellStyle name="Lien hypertexte visité 951" xfId="1019" xr:uid="{00000000-0005-0000-0000-0000CD030000}"/>
    <cellStyle name="Lien hypertexte visité 952" xfId="1020" xr:uid="{00000000-0005-0000-0000-0000CE030000}"/>
    <cellStyle name="Lien hypertexte visité 953" xfId="1021" xr:uid="{00000000-0005-0000-0000-0000CF030000}"/>
    <cellStyle name="Lien hypertexte visité 954" xfId="1022" xr:uid="{00000000-0005-0000-0000-0000D0030000}"/>
    <cellStyle name="Lien hypertexte visité 955" xfId="1023" xr:uid="{00000000-0005-0000-0000-0000D1030000}"/>
    <cellStyle name="Lien hypertexte visité 956" xfId="1024" xr:uid="{00000000-0005-0000-0000-0000D2030000}"/>
    <cellStyle name="Lien hypertexte visité 957" xfId="1025" xr:uid="{00000000-0005-0000-0000-0000D3030000}"/>
    <cellStyle name="Lien hypertexte visité 958" xfId="1026" xr:uid="{00000000-0005-0000-0000-0000D4030000}"/>
    <cellStyle name="Lien hypertexte visité 959" xfId="1027" xr:uid="{00000000-0005-0000-0000-0000D5030000}"/>
    <cellStyle name="Lien hypertexte visité 96" xfId="1028" xr:uid="{00000000-0005-0000-0000-0000D6030000}"/>
    <cellStyle name="Lien hypertexte visité 960" xfId="1029" xr:uid="{00000000-0005-0000-0000-0000D7030000}"/>
    <cellStyle name="Lien hypertexte visité 961" xfId="1030" xr:uid="{00000000-0005-0000-0000-0000D8030000}"/>
    <cellStyle name="Lien hypertexte visité 962" xfId="1031" xr:uid="{00000000-0005-0000-0000-0000D9030000}"/>
    <cellStyle name="Lien hypertexte visité 963" xfId="1032" xr:uid="{00000000-0005-0000-0000-0000DA030000}"/>
    <cellStyle name="Lien hypertexte visité 964" xfId="1033" xr:uid="{00000000-0005-0000-0000-0000DB030000}"/>
    <cellStyle name="Lien hypertexte visité 965" xfId="1034" xr:uid="{00000000-0005-0000-0000-0000DC030000}"/>
    <cellStyle name="Lien hypertexte visité 966" xfId="1035" xr:uid="{00000000-0005-0000-0000-0000DD030000}"/>
    <cellStyle name="Lien hypertexte visité 967" xfId="1036" xr:uid="{00000000-0005-0000-0000-0000DE030000}"/>
    <cellStyle name="Lien hypertexte visité 968" xfId="1037" xr:uid="{00000000-0005-0000-0000-0000DF030000}"/>
    <cellStyle name="Lien hypertexte visité 969" xfId="1038" xr:uid="{00000000-0005-0000-0000-0000E0030000}"/>
    <cellStyle name="Lien hypertexte visité 97" xfId="1039" xr:uid="{00000000-0005-0000-0000-0000E1030000}"/>
    <cellStyle name="Lien hypertexte visité 970" xfId="1040" xr:uid="{00000000-0005-0000-0000-0000E2030000}"/>
    <cellStyle name="Lien hypertexte visité 971" xfId="1041" xr:uid="{00000000-0005-0000-0000-0000E3030000}"/>
    <cellStyle name="Lien hypertexte visité 972" xfId="1042" xr:uid="{00000000-0005-0000-0000-0000E4030000}"/>
    <cellStyle name="Lien hypertexte visité 973" xfId="1043" xr:uid="{00000000-0005-0000-0000-0000E5030000}"/>
    <cellStyle name="Lien hypertexte visité 974" xfId="1044" xr:uid="{00000000-0005-0000-0000-0000E6030000}"/>
    <cellStyle name="Lien hypertexte visité 975" xfId="1045" xr:uid="{00000000-0005-0000-0000-0000E7030000}"/>
    <cellStyle name="Lien hypertexte visité 976" xfId="1046" xr:uid="{00000000-0005-0000-0000-0000E8030000}"/>
    <cellStyle name="Lien hypertexte visité 977" xfId="1047" xr:uid="{00000000-0005-0000-0000-0000E9030000}"/>
    <cellStyle name="Lien hypertexte visité 978" xfId="1048" xr:uid="{00000000-0005-0000-0000-0000EA030000}"/>
    <cellStyle name="Lien hypertexte visité 979" xfId="1049" xr:uid="{00000000-0005-0000-0000-0000EB030000}"/>
    <cellStyle name="Lien hypertexte visité 98" xfId="1050" xr:uid="{00000000-0005-0000-0000-0000EC030000}"/>
    <cellStyle name="Lien hypertexte visité 980" xfId="1051" xr:uid="{00000000-0005-0000-0000-0000ED030000}"/>
    <cellStyle name="Lien hypertexte visité 981" xfId="1052" xr:uid="{00000000-0005-0000-0000-0000EE030000}"/>
    <cellStyle name="Lien hypertexte visité 982" xfId="1053" xr:uid="{00000000-0005-0000-0000-0000EF030000}"/>
    <cellStyle name="Lien hypertexte visité 983" xfId="1054" xr:uid="{00000000-0005-0000-0000-0000F0030000}"/>
    <cellStyle name="Lien hypertexte visité 984" xfId="1055" xr:uid="{00000000-0005-0000-0000-0000F1030000}"/>
    <cellStyle name="Lien hypertexte visité 985" xfId="1056" xr:uid="{00000000-0005-0000-0000-0000F2030000}"/>
    <cellStyle name="Lien hypertexte visité 986" xfId="1057" xr:uid="{00000000-0005-0000-0000-0000F3030000}"/>
    <cellStyle name="Lien hypertexte visité 987" xfId="1058" xr:uid="{00000000-0005-0000-0000-0000F4030000}"/>
    <cellStyle name="Lien hypertexte visité 988" xfId="1059" xr:uid="{00000000-0005-0000-0000-0000F5030000}"/>
    <cellStyle name="Lien hypertexte visité 989" xfId="1060" xr:uid="{00000000-0005-0000-0000-0000F6030000}"/>
    <cellStyle name="Lien hypertexte visité 99" xfId="1061" xr:uid="{00000000-0005-0000-0000-0000F7030000}"/>
    <cellStyle name="Lien hypertexte visité 990" xfId="1062" xr:uid="{00000000-0005-0000-0000-0000F8030000}"/>
    <cellStyle name="Lien hypertexte visité 991" xfId="1063" xr:uid="{00000000-0005-0000-0000-0000F9030000}"/>
    <cellStyle name="Lien hypertexte visité 992" xfId="1064" xr:uid="{00000000-0005-0000-0000-0000FA030000}"/>
    <cellStyle name="Lien hypertexte visité 993" xfId="1065" xr:uid="{00000000-0005-0000-0000-0000FB030000}"/>
    <cellStyle name="Lien hypertexte visité 994" xfId="1066" xr:uid="{00000000-0005-0000-0000-0000FC030000}"/>
    <cellStyle name="Lien hypertexte visité 995" xfId="1067" xr:uid="{00000000-0005-0000-0000-0000FD030000}"/>
    <cellStyle name="Lien hypertexte visité 996" xfId="1068" xr:uid="{00000000-0005-0000-0000-0000FE030000}"/>
    <cellStyle name="Lien hypertexte visité 997" xfId="1069" xr:uid="{00000000-0005-0000-0000-0000FF030000}"/>
    <cellStyle name="Lien hypertexte visité 998" xfId="1070" xr:uid="{00000000-0005-0000-0000-000000040000}"/>
    <cellStyle name="Lien hypertexte visité 999" xfId="1071" xr:uid="{00000000-0005-0000-0000-000001040000}"/>
    <cellStyle name="Milliers 2" xfId="14" xr:uid="{00000000-0005-0000-0000-000002040000}"/>
    <cellStyle name="Milliers 2 2" xfId="40" xr:uid="{00000000-0005-0000-0000-000003040000}"/>
    <cellStyle name="Milliers 2 3" xfId="1072" xr:uid="{00000000-0005-0000-0000-000004040000}"/>
    <cellStyle name="Milliers 3" xfId="12" xr:uid="{00000000-0005-0000-0000-000005040000}"/>
    <cellStyle name="Milliers 4" xfId="1073" xr:uid="{00000000-0005-0000-0000-000006040000}"/>
    <cellStyle name="Monétaire 2" xfId="35" xr:uid="{00000000-0005-0000-0000-000008040000}"/>
    <cellStyle name="Monétaire 2 2" xfId="1074" xr:uid="{00000000-0005-0000-0000-000009040000}"/>
    <cellStyle name="Monétaire 2 3" xfId="1075" xr:uid="{00000000-0005-0000-0000-00000A040000}"/>
    <cellStyle name="Monétaire 2 4" xfId="1076" xr:uid="{00000000-0005-0000-0000-00000B040000}"/>
    <cellStyle name="Monétaire 3" xfId="43" xr:uid="{00000000-0005-0000-0000-00000C040000}"/>
    <cellStyle name="Monétaire 4" xfId="1077" xr:uid="{00000000-0005-0000-0000-00000D040000}"/>
    <cellStyle name="Monétaire 5" xfId="1078" xr:uid="{00000000-0005-0000-0000-00000E040000}"/>
    <cellStyle name="Monétaire 6" xfId="1079" xr:uid="{00000000-0005-0000-0000-00000F040000}"/>
    <cellStyle name="Normal" xfId="0" builtinId="0"/>
    <cellStyle name="Normal 10" xfId="30" xr:uid="{00000000-0005-0000-0000-000011040000}"/>
    <cellStyle name="Normal 10 2" xfId="48" xr:uid="{00000000-0005-0000-0000-000012040000}"/>
    <cellStyle name="Normal 10 2 2" xfId="1080" xr:uid="{00000000-0005-0000-0000-000013040000}"/>
    <cellStyle name="Normal 10 2 2 2" xfId="1081" xr:uid="{00000000-0005-0000-0000-000014040000}"/>
    <cellStyle name="Normal 10 2 3" xfId="1082" xr:uid="{00000000-0005-0000-0000-000015040000}"/>
    <cellStyle name="Normal 10 2 4" xfId="1083" xr:uid="{00000000-0005-0000-0000-000016040000}"/>
    <cellStyle name="Normal 10 3" xfId="46" xr:uid="{00000000-0005-0000-0000-000017040000}"/>
    <cellStyle name="Normal 10 4" xfId="1084" xr:uid="{00000000-0005-0000-0000-000018040000}"/>
    <cellStyle name="Normal 10 5" xfId="1085" xr:uid="{00000000-0005-0000-0000-000019040000}"/>
    <cellStyle name="Normal 10 6" xfId="1086" xr:uid="{00000000-0005-0000-0000-00001A040000}"/>
    <cellStyle name="Normal 109 2" xfId="1087" xr:uid="{00000000-0005-0000-0000-00001B040000}"/>
    <cellStyle name="Normal 11" xfId="31" xr:uid="{00000000-0005-0000-0000-00001C040000}"/>
    <cellStyle name="Normal 11 2" xfId="1088" xr:uid="{00000000-0005-0000-0000-00001D040000}"/>
    <cellStyle name="Normal 11 3" xfId="1089" xr:uid="{00000000-0005-0000-0000-00001E040000}"/>
    <cellStyle name="Normal 11 4" xfId="1090" xr:uid="{00000000-0005-0000-0000-00001F040000}"/>
    <cellStyle name="Normal 11 5" xfId="1091" xr:uid="{00000000-0005-0000-0000-000020040000}"/>
    <cellStyle name="Normal 11 6" xfId="1092" xr:uid="{00000000-0005-0000-0000-000021040000}"/>
    <cellStyle name="Normal 110 2" xfId="1093" xr:uid="{00000000-0005-0000-0000-000022040000}"/>
    <cellStyle name="Normal 113" xfId="9" xr:uid="{00000000-0005-0000-0000-000023040000}"/>
    <cellStyle name="Normal 113 2" xfId="1094" xr:uid="{00000000-0005-0000-0000-000024040000}"/>
    <cellStyle name="Normal 113 3" xfId="1095" xr:uid="{00000000-0005-0000-0000-000025040000}"/>
    <cellStyle name="Normal 114" xfId="1096" xr:uid="{00000000-0005-0000-0000-000026040000}"/>
    <cellStyle name="Normal 114 2" xfId="1097" xr:uid="{00000000-0005-0000-0000-000027040000}"/>
    <cellStyle name="Normal 118 2" xfId="1098" xr:uid="{00000000-0005-0000-0000-000028040000}"/>
    <cellStyle name="Normal 119 2" xfId="1099" xr:uid="{00000000-0005-0000-0000-000029040000}"/>
    <cellStyle name="Normal 12" xfId="32" xr:uid="{00000000-0005-0000-0000-00002A040000}"/>
    <cellStyle name="Normal 12 2" xfId="1100" xr:uid="{00000000-0005-0000-0000-00002B040000}"/>
    <cellStyle name="Normal 12 3" xfId="1101" xr:uid="{00000000-0005-0000-0000-00002C040000}"/>
    <cellStyle name="Normal 12 4" xfId="1102" xr:uid="{00000000-0005-0000-0000-00002D040000}"/>
    <cellStyle name="Normal 12 5" xfId="1103" xr:uid="{00000000-0005-0000-0000-00002E040000}"/>
    <cellStyle name="Normal 12 6" xfId="1104" xr:uid="{00000000-0005-0000-0000-00002F040000}"/>
    <cellStyle name="Normal 127 2" xfId="1105" xr:uid="{00000000-0005-0000-0000-000030040000}"/>
    <cellStyle name="Normal 13" xfId="33" xr:uid="{00000000-0005-0000-0000-000031040000}"/>
    <cellStyle name="Normal 13 2" xfId="1106" xr:uid="{00000000-0005-0000-0000-000032040000}"/>
    <cellStyle name="Normal 13 3" xfId="1107" xr:uid="{00000000-0005-0000-0000-000033040000}"/>
    <cellStyle name="Normal 13 4" xfId="1108" xr:uid="{00000000-0005-0000-0000-000034040000}"/>
    <cellStyle name="Normal 13 5" xfId="1109" xr:uid="{00000000-0005-0000-0000-000035040000}"/>
    <cellStyle name="Normal 13 6" xfId="1110" xr:uid="{00000000-0005-0000-0000-000036040000}"/>
    <cellStyle name="Normal 138 2" xfId="1111" xr:uid="{00000000-0005-0000-0000-000037040000}"/>
    <cellStyle name="Normal 14" xfId="36" xr:uid="{00000000-0005-0000-0000-000038040000}"/>
    <cellStyle name="Normal 14 2" xfId="1112" xr:uid="{00000000-0005-0000-0000-000039040000}"/>
    <cellStyle name="Normal 14 3" xfId="1113" xr:uid="{00000000-0005-0000-0000-00003A040000}"/>
    <cellStyle name="Normal 14 4" xfId="1114" xr:uid="{00000000-0005-0000-0000-00003B040000}"/>
    <cellStyle name="Normal 15" xfId="34" xr:uid="{00000000-0005-0000-0000-00003C040000}"/>
    <cellStyle name="Normal 15 2" xfId="1115" xr:uid="{00000000-0005-0000-0000-00003D040000}"/>
    <cellStyle name="Normal 15 3" xfId="1116" xr:uid="{00000000-0005-0000-0000-00003E040000}"/>
    <cellStyle name="Normal 15 4" xfId="1117" xr:uid="{00000000-0005-0000-0000-00003F040000}"/>
    <cellStyle name="Normal 15 5" xfId="1118" xr:uid="{00000000-0005-0000-0000-000040040000}"/>
    <cellStyle name="Normal 15 6" xfId="1119" xr:uid="{00000000-0005-0000-0000-000041040000}"/>
    <cellStyle name="Normal 152" xfId="1120" xr:uid="{00000000-0005-0000-0000-000042040000}"/>
    <cellStyle name="Normal 16" xfId="38" xr:uid="{00000000-0005-0000-0000-000043040000}"/>
    <cellStyle name="Normal 16 2" xfId="1121" xr:uid="{00000000-0005-0000-0000-000044040000}"/>
    <cellStyle name="Normal 16 3" xfId="1122" xr:uid="{00000000-0005-0000-0000-000045040000}"/>
    <cellStyle name="Normal 17" xfId="41" xr:uid="{00000000-0005-0000-0000-000046040000}"/>
    <cellStyle name="Normal 17 2" xfId="1123" xr:uid="{00000000-0005-0000-0000-000047040000}"/>
    <cellStyle name="Normal 18" xfId="16" xr:uid="{00000000-0005-0000-0000-000048040000}"/>
    <cellStyle name="Normal 18 2" xfId="1124" xr:uid="{00000000-0005-0000-0000-000049040000}"/>
    <cellStyle name="Normal 19" xfId="3" xr:uid="{00000000-0005-0000-0000-00004A040000}"/>
    <cellStyle name="Normal 2" xfId="2" xr:uid="{00000000-0005-0000-0000-00004B040000}"/>
    <cellStyle name="Normal 2 2" xfId="15" xr:uid="{00000000-0005-0000-0000-00004C040000}"/>
    <cellStyle name="Normal 2 2 2" xfId="39" xr:uid="{00000000-0005-0000-0000-00004D040000}"/>
    <cellStyle name="Normal 2 2 2 2" xfId="1125" xr:uid="{00000000-0005-0000-0000-00004E040000}"/>
    <cellStyle name="Normal 2 2 2 3" xfId="1126" xr:uid="{00000000-0005-0000-0000-00004F040000}"/>
    <cellStyle name="Normal 2 2 3" xfId="1127" xr:uid="{00000000-0005-0000-0000-000050040000}"/>
    <cellStyle name="Normal 2 2 3 2" xfId="1128" xr:uid="{00000000-0005-0000-0000-000051040000}"/>
    <cellStyle name="Normal 2 2 3 4" xfId="1129" xr:uid="{00000000-0005-0000-0000-000052040000}"/>
    <cellStyle name="Normal 2 2 7" xfId="1130" xr:uid="{00000000-0005-0000-0000-000053040000}"/>
    <cellStyle name="Normal 2 3" xfId="19" xr:uid="{00000000-0005-0000-0000-000054040000}"/>
    <cellStyle name="Normal 2 3 2" xfId="1131" xr:uid="{00000000-0005-0000-0000-000055040000}"/>
    <cellStyle name="Normal 2 3 2 2" xfId="1132" xr:uid="{00000000-0005-0000-0000-000056040000}"/>
    <cellStyle name="Normal 2 3 2 3" xfId="1133" xr:uid="{00000000-0005-0000-0000-000057040000}"/>
    <cellStyle name="Normal 2 3 3" xfId="1134" xr:uid="{00000000-0005-0000-0000-000058040000}"/>
    <cellStyle name="Normal 2 3 4" xfId="1135" xr:uid="{00000000-0005-0000-0000-000059040000}"/>
    <cellStyle name="Normal 2 4" xfId="7" xr:uid="{00000000-0005-0000-0000-00005A040000}"/>
    <cellStyle name="Normal 2 4 2" xfId="1136" xr:uid="{00000000-0005-0000-0000-00005B040000}"/>
    <cellStyle name="Normal 2 4 3" xfId="1137" xr:uid="{00000000-0005-0000-0000-00005C040000}"/>
    <cellStyle name="Normal 2 5" xfId="1138" xr:uid="{00000000-0005-0000-0000-00005D040000}"/>
    <cellStyle name="Normal 2 5 2" xfId="1139" xr:uid="{00000000-0005-0000-0000-00005E040000}"/>
    <cellStyle name="Normal 2 6" xfId="1140" xr:uid="{00000000-0005-0000-0000-00005F040000}"/>
    <cellStyle name="Normal 2 6 2" xfId="1141" xr:uid="{00000000-0005-0000-0000-000060040000}"/>
    <cellStyle name="Normal 2 6 3" xfId="1142" xr:uid="{00000000-0005-0000-0000-000061040000}"/>
    <cellStyle name="Normal 2 7" xfId="1143" xr:uid="{00000000-0005-0000-0000-000062040000}"/>
    <cellStyle name="Normal 2 8" xfId="1144" xr:uid="{00000000-0005-0000-0000-000063040000}"/>
    <cellStyle name="Normal 20" xfId="4" xr:uid="{00000000-0005-0000-0000-000064040000}"/>
    <cellStyle name="Normal 21" xfId="1145" xr:uid="{00000000-0005-0000-0000-000065040000}"/>
    <cellStyle name="Normal 21 2" xfId="1146" xr:uid="{00000000-0005-0000-0000-000066040000}"/>
    <cellStyle name="Normal 22" xfId="1147" xr:uid="{00000000-0005-0000-0000-000067040000}"/>
    <cellStyle name="Normal 23" xfId="1148" xr:uid="{00000000-0005-0000-0000-000068040000}"/>
    <cellStyle name="Normal 24" xfId="1149" xr:uid="{00000000-0005-0000-0000-000069040000}"/>
    <cellStyle name="Normal 25" xfId="1150" xr:uid="{00000000-0005-0000-0000-00006A040000}"/>
    <cellStyle name="Normal 25 2" xfId="1151" xr:uid="{00000000-0005-0000-0000-00006B040000}"/>
    <cellStyle name="Normal 26" xfId="1152" xr:uid="{00000000-0005-0000-0000-00006C040000}"/>
    <cellStyle name="Normal 27" xfId="1153" xr:uid="{00000000-0005-0000-0000-00006D040000}"/>
    <cellStyle name="Normal 28" xfId="1154" xr:uid="{00000000-0005-0000-0000-00006E040000}"/>
    <cellStyle name="Normal 29" xfId="1155" xr:uid="{00000000-0005-0000-0000-00006F040000}"/>
    <cellStyle name="Normal 3" xfId="8" xr:uid="{00000000-0005-0000-0000-000070040000}"/>
    <cellStyle name="Normal 3 2" xfId="37" xr:uid="{00000000-0005-0000-0000-000071040000}"/>
    <cellStyle name="Normal 3 2 2" xfId="1156" xr:uid="{00000000-0005-0000-0000-000072040000}"/>
    <cellStyle name="Normal 3 2 3" xfId="1157" xr:uid="{00000000-0005-0000-0000-000073040000}"/>
    <cellStyle name="Normal 3 2 4" xfId="1158" xr:uid="{00000000-0005-0000-0000-000074040000}"/>
    <cellStyle name="Normal 3 2 5" xfId="1159" xr:uid="{00000000-0005-0000-0000-000075040000}"/>
    <cellStyle name="Normal 3 3" xfId="20" xr:uid="{00000000-0005-0000-0000-000076040000}"/>
    <cellStyle name="Normal 3 3 2" xfId="1160" xr:uid="{00000000-0005-0000-0000-000077040000}"/>
    <cellStyle name="Normal 3 3 2 2" xfId="1161" xr:uid="{00000000-0005-0000-0000-000078040000}"/>
    <cellStyle name="Normal 3 3 3" xfId="1162" xr:uid="{00000000-0005-0000-0000-000079040000}"/>
    <cellStyle name="Normal 3 4" xfId="1163" xr:uid="{00000000-0005-0000-0000-00007A040000}"/>
    <cellStyle name="Normal 3 4 2" xfId="1164" xr:uid="{00000000-0005-0000-0000-00007B040000}"/>
    <cellStyle name="Normal 3 5" xfId="1165" xr:uid="{00000000-0005-0000-0000-00007C040000}"/>
    <cellStyle name="Normal 3 5 2" xfId="1166" xr:uid="{00000000-0005-0000-0000-00007D040000}"/>
    <cellStyle name="Normal 3 6" xfId="1167" xr:uid="{00000000-0005-0000-0000-00007E040000}"/>
    <cellStyle name="Normal 3 7" xfId="1168" xr:uid="{00000000-0005-0000-0000-00007F040000}"/>
    <cellStyle name="Normal 3 8" xfId="1169" xr:uid="{00000000-0005-0000-0000-000080040000}"/>
    <cellStyle name="Normal 3 9" xfId="1170" xr:uid="{00000000-0005-0000-0000-000081040000}"/>
    <cellStyle name="Normal 30" xfId="1171" xr:uid="{00000000-0005-0000-0000-000082040000}"/>
    <cellStyle name="Normal 31" xfId="1172" xr:uid="{00000000-0005-0000-0000-000083040000}"/>
    <cellStyle name="Normal 32" xfId="1173" xr:uid="{00000000-0005-0000-0000-000084040000}"/>
    <cellStyle name="Normal 33" xfId="1174" xr:uid="{00000000-0005-0000-0000-000085040000}"/>
    <cellStyle name="Normal 34" xfId="1175" xr:uid="{00000000-0005-0000-0000-000086040000}"/>
    <cellStyle name="Normal 35" xfId="1176" xr:uid="{00000000-0005-0000-0000-000087040000}"/>
    <cellStyle name="Normal 36" xfId="1177" xr:uid="{00000000-0005-0000-0000-000088040000}"/>
    <cellStyle name="Normal 37" xfId="1178" xr:uid="{00000000-0005-0000-0000-000089040000}"/>
    <cellStyle name="Normal 38" xfId="1179" xr:uid="{00000000-0005-0000-0000-00008A040000}"/>
    <cellStyle name="Normal 39" xfId="1180" xr:uid="{00000000-0005-0000-0000-00008B040000}"/>
    <cellStyle name="Normal 4" xfId="10" xr:uid="{00000000-0005-0000-0000-00008C040000}"/>
    <cellStyle name="Normal 4 2" xfId="21" xr:uid="{00000000-0005-0000-0000-00008D040000}"/>
    <cellStyle name="Normal 4 2 2" xfId="1181" xr:uid="{00000000-0005-0000-0000-00008E040000}"/>
    <cellStyle name="Normal 4 2 2 2" xfId="1182" xr:uid="{00000000-0005-0000-0000-00008F040000}"/>
    <cellStyle name="Normal 4 2 2 2 2" xfId="1183" xr:uid="{00000000-0005-0000-0000-000090040000}"/>
    <cellStyle name="Normal 4 2 2 2 3" xfId="1184" xr:uid="{00000000-0005-0000-0000-000091040000}"/>
    <cellStyle name="Normal 4 2 2 3" xfId="1185" xr:uid="{00000000-0005-0000-0000-000092040000}"/>
    <cellStyle name="Normal 4 2 2 4" xfId="1186" xr:uid="{00000000-0005-0000-0000-000093040000}"/>
    <cellStyle name="Normal 4 2 3" xfId="1187" xr:uid="{00000000-0005-0000-0000-000094040000}"/>
    <cellStyle name="Normal 4 2 3 2" xfId="1188" xr:uid="{00000000-0005-0000-0000-000095040000}"/>
    <cellStyle name="Normal 4 2 3 3" xfId="1189" xr:uid="{00000000-0005-0000-0000-000096040000}"/>
    <cellStyle name="Normal 4 2 4" xfId="1190" xr:uid="{00000000-0005-0000-0000-000097040000}"/>
    <cellStyle name="Normal 4 2 4 2" xfId="1191" xr:uid="{00000000-0005-0000-0000-000098040000}"/>
    <cellStyle name="Normal 4 2 5" xfId="1192" xr:uid="{00000000-0005-0000-0000-000099040000}"/>
    <cellStyle name="Normal 4 3" xfId="1193" xr:uid="{00000000-0005-0000-0000-00009A040000}"/>
    <cellStyle name="Normal 4 3 2" xfId="1194" xr:uid="{00000000-0005-0000-0000-00009B040000}"/>
    <cellStyle name="Normal 4 4" xfId="1195" xr:uid="{00000000-0005-0000-0000-00009C040000}"/>
    <cellStyle name="Normal 4 4 2" xfId="1196" xr:uid="{00000000-0005-0000-0000-00009D040000}"/>
    <cellStyle name="Normal 4 5" xfId="1197" xr:uid="{00000000-0005-0000-0000-00009E040000}"/>
    <cellStyle name="Normal 4 6" xfId="1198" xr:uid="{00000000-0005-0000-0000-00009F040000}"/>
    <cellStyle name="Normal 4 7" xfId="1199" xr:uid="{00000000-0005-0000-0000-0000A0040000}"/>
    <cellStyle name="Normal 40" xfId="1200" xr:uid="{00000000-0005-0000-0000-0000A1040000}"/>
    <cellStyle name="Normal 41" xfId="1201" xr:uid="{00000000-0005-0000-0000-0000A2040000}"/>
    <cellStyle name="Normal 42" xfId="1202" xr:uid="{00000000-0005-0000-0000-0000A3040000}"/>
    <cellStyle name="Normal 43" xfId="1203" xr:uid="{00000000-0005-0000-0000-0000A4040000}"/>
    <cellStyle name="Normal 44" xfId="1204" xr:uid="{00000000-0005-0000-0000-0000A5040000}"/>
    <cellStyle name="Normal 45" xfId="1205" xr:uid="{00000000-0005-0000-0000-0000A6040000}"/>
    <cellStyle name="Normal 46" xfId="1206" xr:uid="{00000000-0005-0000-0000-0000A7040000}"/>
    <cellStyle name="Normal 47" xfId="1207" xr:uid="{00000000-0005-0000-0000-0000A8040000}"/>
    <cellStyle name="Normal 48" xfId="1208" xr:uid="{00000000-0005-0000-0000-0000A9040000}"/>
    <cellStyle name="Normal 49" xfId="1209" xr:uid="{00000000-0005-0000-0000-0000AA040000}"/>
    <cellStyle name="Normal 5" xfId="5" xr:uid="{00000000-0005-0000-0000-0000AB040000}"/>
    <cellStyle name="Normal 5 2" xfId="42" xr:uid="{00000000-0005-0000-0000-0000AC040000}"/>
    <cellStyle name="Normal 5 2 2" xfId="1210" xr:uid="{00000000-0005-0000-0000-0000AD040000}"/>
    <cellStyle name="Normal 5 2 2 2" xfId="1211" xr:uid="{00000000-0005-0000-0000-0000AE040000}"/>
    <cellStyle name="Normal 5 2 3" xfId="1212" xr:uid="{00000000-0005-0000-0000-0000AF040000}"/>
    <cellStyle name="Normal 5 3" xfId="23" xr:uid="{00000000-0005-0000-0000-0000B0040000}"/>
    <cellStyle name="Normal 5 3 2" xfId="1213" xr:uid="{00000000-0005-0000-0000-0000B1040000}"/>
    <cellStyle name="Normal 5 3 3" xfId="1214" xr:uid="{00000000-0005-0000-0000-0000B2040000}"/>
    <cellStyle name="Normal 5 4" xfId="1215" xr:uid="{00000000-0005-0000-0000-0000B3040000}"/>
    <cellStyle name="Normal 5 4 2" xfId="1216" xr:uid="{00000000-0005-0000-0000-0000B4040000}"/>
    <cellStyle name="Normal 5 5" xfId="1217" xr:uid="{00000000-0005-0000-0000-0000B5040000}"/>
    <cellStyle name="Normal 50" xfId="1218" xr:uid="{00000000-0005-0000-0000-0000B6040000}"/>
    <cellStyle name="Normal 51" xfId="1219" xr:uid="{00000000-0005-0000-0000-0000B7040000}"/>
    <cellStyle name="Normal 52" xfId="1220" xr:uid="{00000000-0005-0000-0000-0000B8040000}"/>
    <cellStyle name="Normal 53" xfId="1221" xr:uid="{00000000-0005-0000-0000-0000B9040000}"/>
    <cellStyle name="Normal 54" xfId="1222" xr:uid="{00000000-0005-0000-0000-0000BA040000}"/>
    <cellStyle name="Normal 55" xfId="1223" xr:uid="{00000000-0005-0000-0000-0000BB040000}"/>
    <cellStyle name="Normal 56" xfId="1224" xr:uid="{00000000-0005-0000-0000-0000BC040000}"/>
    <cellStyle name="Normal 57" xfId="1225" xr:uid="{00000000-0005-0000-0000-0000BD040000}"/>
    <cellStyle name="Normal 58" xfId="1226" xr:uid="{00000000-0005-0000-0000-0000BE040000}"/>
    <cellStyle name="Normal 59" xfId="1227" xr:uid="{00000000-0005-0000-0000-0000BF040000}"/>
    <cellStyle name="Normal 6" xfId="13" xr:uid="{00000000-0005-0000-0000-0000C0040000}"/>
    <cellStyle name="Normal 6 2" xfId="24" xr:uid="{00000000-0005-0000-0000-0000C1040000}"/>
    <cellStyle name="Normal 6 2 2" xfId="1228" xr:uid="{00000000-0005-0000-0000-0000C2040000}"/>
    <cellStyle name="Normal 6 2 2 2" xfId="1229" xr:uid="{00000000-0005-0000-0000-0000C3040000}"/>
    <cellStyle name="Normal 6 2 2 3" xfId="1230" xr:uid="{00000000-0005-0000-0000-0000C4040000}"/>
    <cellStyle name="Normal 6 2 3" xfId="1231" xr:uid="{00000000-0005-0000-0000-0000C5040000}"/>
    <cellStyle name="Normal 6 2 3 2" xfId="1232" xr:uid="{00000000-0005-0000-0000-0000C6040000}"/>
    <cellStyle name="Normal 6 2 4" xfId="1233" xr:uid="{00000000-0005-0000-0000-0000C7040000}"/>
    <cellStyle name="Normal 6 3" xfId="1234" xr:uid="{00000000-0005-0000-0000-0000C8040000}"/>
    <cellStyle name="Normal 6 3 2" xfId="1235" xr:uid="{00000000-0005-0000-0000-0000C9040000}"/>
    <cellStyle name="Normal 6 3 3" xfId="1236" xr:uid="{00000000-0005-0000-0000-0000CA040000}"/>
    <cellStyle name="Normal 6 4" xfId="1237" xr:uid="{00000000-0005-0000-0000-0000CB040000}"/>
    <cellStyle name="Normal 6 4 2" xfId="1238" xr:uid="{00000000-0005-0000-0000-0000CC040000}"/>
    <cellStyle name="Normal 6 5" xfId="1239" xr:uid="{00000000-0005-0000-0000-0000CD040000}"/>
    <cellStyle name="Normal 6 5 2" xfId="1240" xr:uid="{00000000-0005-0000-0000-0000CE040000}"/>
    <cellStyle name="Normal 6 6" xfId="1241" xr:uid="{00000000-0005-0000-0000-0000CF040000}"/>
    <cellStyle name="Normal 6 7" xfId="1242" xr:uid="{00000000-0005-0000-0000-0000D0040000}"/>
    <cellStyle name="Normal 60" xfId="1243" xr:uid="{00000000-0005-0000-0000-0000D1040000}"/>
    <cellStyle name="Normal 61" xfId="1244" xr:uid="{00000000-0005-0000-0000-0000D2040000}"/>
    <cellStyle name="Normal 62" xfId="1245" xr:uid="{00000000-0005-0000-0000-0000D3040000}"/>
    <cellStyle name="Normal 63" xfId="1246" xr:uid="{00000000-0005-0000-0000-0000D4040000}"/>
    <cellStyle name="Normal 64" xfId="1247" xr:uid="{00000000-0005-0000-0000-0000D5040000}"/>
    <cellStyle name="Normal 65" xfId="1248" xr:uid="{00000000-0005-0000-0000-0000D6040000}"/>
    <cellStyle name="Normal 66" xfId="1249" xr:uid="{00000000-0005-0000-0000-0000D7040000}"/>
    <cellStyle name="Normal 67" xfId="1250" xr:uid="{00000000-0005-0000-0000-0000D8040000}"/>
    <cellStyle name="Normal 68" xfId="1251" xr:uid="{00000000-0005-0000-0000-0000D9040000}"/>
    <cellStyle name="Normal 69" xfId="47" xr:uid="{00000000-0005-0000-0000-0000DA040000}"/>
    <cellStyle name="Normal 7" xfId="25" xr:uid="{00000000-0005-0000-0000-0000DB040000}"/>
    <cellStyle name="Normal 7 2" xfId="1252" xr:uid="{00000000-0005-0000-0000-0000DC040000}"/>
    <cellStyle name="Normal 7 3" xfId="1253" xr:uid="{00000000-0005-0000-0000-0000DD040000}"/>
    <cellStyle name="Normal 7 4" xfId="1254" xr:uid="{00000000-0005-0000-0000-0000DE040000}"/>
    <cellStyle name="Normal 7 5" xfId="1255" xr:uid="{00000000-0005-0000-0000-0000DF040000}"/>
    <cellStyle name="Normal 7 6" xfId="1256" xr:uid="{00000000-0005-0000-0000-0000E0040000}"/>
    <cellStyle name="Normal 8" xfId="26" xr:uid="{00000000-0005-0000-0000-0000E1040000}"/>
    <cellStyle name="Normal 8 2" xfId="45" xr:uid="{00000000-0005-0000-0000-0000E2040000}"/>
    <cellStyle name="Normal 8 2 2" xfId="1257" xr:uid="{00000000-0005-0000-0000-0000E3040000}"/>
    <cellStyle name="Normal 8 3" xfId="1258" xr:uid="{00000000-0005-0000-0000-0000E4040000}"/>
    <cellStyle name="Normal 8 3 2" xfId="1259" xr:uid="{00000000-0005-0000-0000-0000E5040000}"/>
    <cellStyle name="Normal 8 4" xfId="1260" xr:uid="{00000000-0005-0000-0000-0000E6040000}"/>
    <cellStyle name="Normal 8 5" xfId="1261" xr:uid="{00000000-0005-0000-0000-0000E7040000}"/>
    <cellStyle name="Normal 8 6" xfId="1262" xr:uid="{00000000-0005-0000-0000-0000E8040000}"/>
    <cellStyle name="Normal 8 7" xfId="1263" xr:uid="{00000000-0005-0000-0000-0000E9040000}"/>
    <cellStyle name="Normal 9" xfId="28" xr:uid="{00000000-0005-0000-0000-0000EA040000}"/>
    <cellStyle name="Normal 9 2" xfId="1264" xr:uid="{00000000-0005-0000-0000-0000EB040000}"/>
    <cellStyle name="Normal 9 2 2" xfId="1265" xr:uid="{00000000-0005-0000-0000-0000EC040000}"/>
    <cellStyle name="Normal 9 3" xfId="1266" xr:uid="{00000000-0005-0000-0000-0000ED040000}"/>
    <cellStyle name="Normal 9 3 2" xfId="1267" xr:uid="{00000000-0005-0000-0000-0000EE040000}"/>
    <cellStyle name="Normal 9 4" xfId="1268" xr:uid="{00000000-0005-0000-0000-0000EF040000}"/>
    <cellStyle name="Percent" xfId="1" builtinId="5"/>
    <cellStyle name="Percent 2" xfId="1269" xr:uid="{00000000-0005-0000-0000-0000F0040000}"/>
    <cellStyle name="Percent 2 2" xfId="1270" xr:uid="{00000000-0005-0000-0000-0000F1040000}"/>
    <cellStyle name="Percent 2 3" xfId="1271" xr:uid="{00000000-0005-0000-0000-0000F2040000}"/>
    <cellStyle name="Percent 3" xfId="1272" xr:uid="{00000000-0005-0000-0000-0000F3040000}"/>
    <cellStyle name="Percent 3 2" xfId="1273" xr:uid="{00000000-0005-0000-0000-0000F4040000}"/>
    <cellStyle name="Pourcentage 2" xfId="11" xr:uid="{00000000-0005-0000-0000-0000F6040000}"/>
    <cellStyle name="Pourcentage 2 2" xfId="27" xr:uid="{00000000-0005-0000-0000-0000F7040000}"/>
    <cellStyle name="Pourcentage 2 3" xfId="1274" xr:uid="{00000000-0005-0000-0000-0000F8040000}"/>
    <cellStyle name="Pourcentage 2 4" xfId="1275" xr:uid="{00000000-0005-0000-0000-0000F9040000}"/>
    <cellStyle name="Pourcentage 2 5" xfId="1276" xr:uid="{00000000-0005-0000-0000-0000FA040000}"/>
    <cellStyle name="Pourcentage 2 6" xfId="1277" xr:uid="{00000000-0005-0000-0000-0000FB040000}"/>
    <cellStyle name="Pourcentage 3" xfId="6" xr:uid="{00000000-0005-0000-0000-0000FC040000}"/>
    <cellStyle name="Pourcentage 3 2" xfId="29" xr:uid="{00000000-0005-0000-0000-0000FD040000}"/>
    <cellStyle name="Pourcentage 3 3" xfId="1278" xr:uid="{00000000-0005-0000-0000-0000FE040000}"/>
    <cellStyle name="Pourcentage 3 4" xfId="1279" xr:uid="{00000000-0005-0000-0000-0000FF040000}"/>
    <cellStyle name="Pourcentage 4" xfId="1280" xr:uid="{00000000-0005-0000-0000-000000050000}"/>
    <cellStyle name="Pourcentage 5" xfId="1281" xr:uid="{00000000-0005-0000-0000-000001050000}"/>
    <cellStyle name="Pourcentage 6" xfId="1282" xr:uid="{00000000-0005-0000-0000-000002050000}"/>
    <cellStyle name="Pourcentage 7" xfId="1283" xr:uid="{00000000-0005-0000-0000-000003050000}"/>
    <cellStyle name="Pourcentage 8" xfId="1284" xr:uid="{00000000-0005-0000-0000-000004050000}"/>
    <cellStyle name="Pourcentage 9" xfId="1285" xr:uid="{00000000-0005-0000-0000-000005050000}"/>
    <cellStyle name="常规 4 2" xfId="1286" xr:uid="{00000000-0005-0000-0000-000006050000}"/>
    <cellStyle name="常规_Feuil2" xfId="22" xr:uid="{00000000-0005-0000-0000-000007050000}"/>
  </cellStyles>
  <dxfs count="2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46D0A"/>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10.jpeg"/><Relationship Id="rId3" Type="http://schemas.openxmlformats.org/officeDocument/2006/relationships/image" Target="../media/image5.jpeg"/><Relationship Id="rId7" Type="http://schemas.openxmlformats.org/officeDocument/2006/relationships/image" Target="../media/image9.jpeg"/><Relationship Id="rId2" Type="http://schemas.openxmlformats.org/officeDocument/2006/relationships/image" Target="../media/image4.jpeg"/><Relationship Id="rId1" Type="http://schemas.openxmlformats.org/officeDocument/2006/relationships/image" Target="../media/image3.jpeg"/><Relationship Id="rId6" Type="http://schemas.openxmlformats.org/officeDocument/2006/relationships/image" Target="../media/image8.jpeg"/><Relationship Id="rId5" Type="http://schemas.openxmlformats.org/officeDocument/2006/relationships/image" Target="../media/image7.jpeg"/><Relationship Id="rId4" Type="http://schemas.openxmlformats.org/officeDocument/2006/relationships/image" Target="../media/image6.jpeg"/></Relationships>
</file>

<file path=xl/drawings/_rels/drawing4.xml.rels><?xml version="1.0" encoding="UTF-8" standalone="yes"?>
<Relationships xmlns="http://schemas.openxmlformats.org/package/2006/relationships"><Relationship Id="rId8" Type="http://schemas.openxmlformats.org/officeDocument/2006/relationships/image" Target="../media/image18.jpeg"/><Relationship Id="rId3" Type="http://schemas.openxmlformats.org/officeDocument/2006/relationships/image" Target="../media/image13.jpeg"/><Relationship Id="rId7" Type="http://schemas.openxmlformats.org/officeDocument/2006/relationships/image" Target="../media/image17.jpeg"/><Relationship Id="rId2" Type="http://schemas.openxmlformats.org/officeDocument/2006/relationships/image" Target="../media/image12.jpeg"/><Relationship Id="rId1" Type="http://schemas.openxmlformats.org/officeDocument/2006/relationships/image" Target="../media/image11.jpeg"/><Relationship Id="rId6" Type="http://schemas.openxmlformats.org/officeDocument/2006/relationships/image" Target="../media/image16.jpeg"/><Relationship Id="rId11" Type="http://schemas.openxmlformats.org/officeDocument/2006/relationships/image" Target="../media/image10.jpeg"/><Relationship Id="rId5" Type="http://schemas.openxmlformats.org/officeDocument/2006/relationships/image" Target="../media/image15.jpeg"/><Relationship Id="rId10" Type="http://schemas.openxmlformats.org/officeDocument/2006/relationships/image" Target="../media/image20.jpeg"/><Relationship Id="rId4" Type="http://schemas.openxmlformats.org/officeDocument/2006/relationships/image" Target="../media/image14.jpeg"/><Relationship Id="rId9" Type="http://schemas.openxmlformats.org/officeDocument/2006/relationships/image" Target="../media/image19.jpeg"/></Relationships>
</file>

<file path=xl/drawings/drawing1.xml><?xml version="1.0" encoding="utf-8"?>
<xdr:wsDr xmlns:xdr="http://schemas.openxmlformats.org/drawingml/2006/spreadsheetDrawing" xmlns:a="http://schemas.openxmlformats.org/drawingml/2006/main">
  <xdr:oneCellAnchor>
    <xdr:from>
      <xdr:col>12</xdr:col>
      <xdr:colOff>259897</xdr:colOff>
      <xdr:row>134</xdr:row>
      <xdr:rowOff>0</xdr:rowOff>
    </xdr:from>
    <xdr:ext cx="927017" cy="0"/>
    <xdr:pic>
      <xdr:nvPicPr>
        <xdr:cNvPr id="4" name="Image 3">
          <a:extLst>
            <a:ext uri="{FF2B5EF4-FFF2-40B4-BE49-F238E27FC236}">
              <a16:creationId xmlns:a16="http://schemas.microsoft.com/office/drawing/2014/main" id="{26A2A642-29A2-479C-A7CD-2CFD871FF15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338472" y="211797900"/>
          <a:ext cx="927017" cy="0"/>
        </a:xfrm>
        <a:prstGeom prst="rect">
          <a:avLst/>
        </a:prstGeom>
      </xdr:spPr>
    </xdr:pic>
    <xdr:clientData/>
  </xdr:oneCellAnchor>
  <xdr:oneCellAnchor>
    <xdr:from>
      <xdr:col>12</xdr:col>
      <xdr:colOff>259897</xdr:colOff>
      <xdr:row>134</xdr:row>
      <xdr:rowOff>0</xdr:rowOff>
    </xdr:from>
    <xdr:ext cx="927017" cy="0"/>
    <xdr:pic>
      <xdr:nvPicPr>
        <xdr:cNvPr id="5" name="Image 4">
          <a:extLst>
            <a:ext uri="{FF2B5EF4-FFF2-40B4-BE49-F238E27FC236}">
              <a16:creationId xmlns:a16="http://schemas.microsoft.com/office/drawing/2014/main" id="{C5041A9F-A34A-4161-9621-50BB166D7D5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338472" y="211797900"/>
          <a:ext cx="927017" cy="0"/>
        </a:xfrm>
        <a:prstGeom prst="rect">
          <a:avLst/>
        </a:prstGeom>
      </xdr:spPr>
    </xdr:pic>
    <xdr:clientData/>
  </xdr:oneCellAnchor>
  <xdr:oneCellAnchor>
    <xdr:from>
      <xdr:col>12</xdr:col>
      <xdr:colOff>259897</xdr:colOff>
      <xdr:row>134</xdr:row>
      <xdr:rowOff>0</xdr:rowOff>
    </xdr:from>
    <xdr:ext cx="927017" cy="0"/>
    <xdr:pic>
      <xdr:nvPicPr>
        <xdr:cNvPr id="6" name="Image 5">
          <a:extLst>
            <a:ext uri="{FF2B5EF4-FFF2-40B4-BE49-F238E27FC236}">
              <a16:creationId xmlns:a16="http://schemas.microsoft.com/office/drawing/2014/main" id="{8D7769C2-2B8A-490A-A6C3-6359DD92041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338472" y="211797900"/>
          <a:ext cx="927017" cy="0"/>
        </a:xfrm>
        <a:prstGeom prst="rect">
          <a:avLst/>
        </a:prstGeom>
      </xdr:spPr>
    </xdr:pic>
    <xdr:clientData/>
  </xdr:oneCellAnchor>
  <xdr:oneCellAnchor>
    <xdr:from>
      <xdr:col>3</xdr:col>
      <xdr:colOff>0</xdr:colOff>
      <xdr:row>134</xdr:row>
      <xdr:rowOff>0</xdr:rowOff>
    </xdr:from>
    <xdr:ext cx="921364" cy="0"/>
    <xdr:pic>
      <xdr:nvPicPr>
        <xdr:cNvPr id="7" name="Image 6">
          <a:extLst>
            <a:ext uri="{FF2B5EF4-FFF2-40B4-BE49-F238E27FC236}">
              <a16:creationId xmlns:a16="http://schemas.microsoft.com/office/drawing/2014/main" id="{BCFB7D3D-23D3-4A72-B194-BC1C0FC7A78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619625" y="211797900"/>
          <a:ext cx="921364" cy="0"/>
        </a:xfrm>
        <a:prstGeom prst="rect">
          <a:avLst/>
        </a:prstGeom>
      </xdr:spPr>
    </xdr:pic>
    <xdr:clientData/>
  </xdr:oneCellAnchor>
  <xdr:oneCellAnchor>
    <xdr:from>
      <xdr:col>12</xdr:col>
      <xdr:colOff>259897</xdr:colOff>
      <xdr:row>134</xdr:row>
      <xdr:rowOff>0</xdr:rowOff>
    </xdr:from>
    <xdr:ext cx="927017" cy="0"/>
    <xdr:pic>
      <xdr:nvPicPr>
        <xdr:cNvPr id="8" name="Image 7">
          <a:extLst>
            <a:ext uri="{FF2B5EF4-FFF2-40B4-BE49-F238E27FC236}">
              <a16:creationId xmlns:a16="http://schemas.microsoft.com/office/drawing/2014/main" id="{62AA6BE6-6E9C-490D-ACC0-CC399E5B770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338472" y="211797900"/>
          <a:ext cx="927017" cy="0"/>
        </a:xfrm>
        <a:prstGeom prst="rect">
          <a:avLst/>
        </a:prstGeom>
      </xdr:spPr>
    </xdr:pic>
    <xdr:clientData/>
  </xdr:oneCellAnchor>
  <xdr:oneCellAnchor>
    <xdr:from>
      <xdr:col>12</xdr:col>
      <xdr:colOff>259897</xdr:colOff>
      <xdr:row>134</xdr:row>
      <xdr:rowOff>0</xdr:rowOff>
    </xdr:from>
    <xdr:ext cx="927017" cy="0"/>
    <xdr:pic>
      <xdr:nvPicPr>
        <xdr:cNvPr id="9" name="Image 8">
          <a:extLst>
            <a:ext uri="{FF2B5EF4-FFF2-40B4-BE49-F238E27FC236}">
              <a16:creationId xmlns:a16="http://schemas.microsoft.com/office/drawing/2014/main" id="{5D908DBE-E934-4C26-98F0-B928871EA935}"/>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338472" y="211797900"/>
          <a:ext cx="927017" cy="0"/>
        </a:xfrm>
        <a:prstGeom prst="rect">
          <a:avLst/>
        </a:prstGeom>
      </xdr:spPr>
    </xdr:pic>
    <xdr:clientData/>
  </xdr:oneCellAnchor>
  <xdr:oneCellAnchor>
    <xdr:from>
      <xdr:col>0</xdr:col>
      <xdr:colOff>152400</xdr:colOff>
      <xdr:row>0</xdr:row>
      <xdr:rowOff>69272</xdr:rowOff>
    </xdr:from>
    <xdr:ext cx="1188720" cy="1588250"/>
    <xdr:pic>
      <xdr:nvPicPr>
        <xdr:cNvPr id="10" name="Image 9">
          <a:extLst>
            <a:ext uri="{FF2B5EF4-FFF2-40B4-BE49-F238E27FC236}">
              <a16:creationId xmlns:a16="http://schemas.microsoft.com/office/drawing/2014/main" id="{9AE95A3A-D467-4488-8194-9337C9AFEA33}"/>
            </a:ext>
          </a:extLst>
        </xdr:cNvPr>
        <xdr:cNvPicPr>
          <a:picLocks noChangeAspect="1"/>
        </xdr:cNvPicPr>
      </xdr:nvPicPr>
      <xdr:blipFill>
        <a:blip xmlns:r="http://schemas.openxmlformats.org/officeDocument/2006/relationships" r:embed="rId2"/>
        <a:stretch>
          <a:fillRect/>
        </a:stretch>
      </xdr:blipFill>
      <xdr:spPr>
        <a:xfrm>
          <a:off x="152400" y="69272"/>
          <a:ext cx="1188720" cy="1588250"/>
        </a:xfrm>
        <a:prstGeom prst="rect">
          <a:avLst/>
        </a:prstGeom>
      </xdr:spPr>
    </xdr:pic>
    <xdr:clientData/>
  </xdr:oneCellAnchor>
  <xdr:oneCellAnchor>
    <xdr:from>
      <xdr:col>4</xdr:col>
      <xdr:colOff>1171576</xdr:colOff>
      <xdr:row>134</xdr:row>
      <xdr:rowOff>0</xdr:rowOff>
    </xdr:from>
    <xdr:ext cx="921364" cy="0"/>
    <xdr:pic>
      <xdr:nvPicPr>
        <xdr:cNvPr id="11" name="Image 10">
          <a:extLst>
            <a:ext uri="{FF2B5EF4-FFF2-40B4-BE49-F238E27FC236}">
              <a16:creationId xmlns:a16="http://schemas.microsoft.com/office/drawing/2014/main" id="{E8DA0820-42A7-49CB-857B-6C26EEBC57D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05676" y="211797900"/>
          <a:ext cx="921364" cy="0"/>
        </a:xfrm>
        <a:prstGeom prst="rect">
          <a:avLst/>
        </a:prstGeom>
      </xdr:spPr>
    </xdr:pic>
    <xdr:clientData/>
  </xdr:oneCellAnchor>
  <xdr:oneCellAnchor>
    <xdr:from>
      <xdr:col>12</xdr:col>
      <xdr:colOff>259897</xdr:colOff>
      <xdr:row>119</xdr:row>
      <xdr:rowOff>0</xdr:rowOff>
    </xdr:from>
    <xdr:ext cx="930192" cy="0"/>
    <xdr:pic>
      <xdr:nvPicPr>
        <xdr:cNvPr id="12" name="Image 11">
          <a:extLst>
            <a:ext uri="{FF2B5EF4-FFF2-40B4-BE49-F238E27FC236}">
              <a16:creationId xmlns:a16="http://schemas.microsoft.com/office/drawing/2014/main" id="{8E6C4A9F-3EEC-445B-85D5-BEB18B5FF054}"/>
            </a:ext>
            <a:ext uri="{147F2762-F138-4A5C-976F-8EAC2B608ADB}">
              <a16:predDERef xmlns:a16="http://schemas.microsoft.com/office/drawing/2014/main" pred="{E8DA0820-42A7-49CB-857B-6C26EEBC57D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30192" cy="0"/>
        </a:xfrm>
        <a:prstGeom prst="rect">
          <a:avLst/>
        </a:prstGeom>
      </xdr:spPr>
    </xdr:pic>
    <xdr:clientData/>
  </xdr:oneCellAnchor>
  <xdr:oneCellAnchor>
    <xdr:from>
      <xdr:col>5</xdr:col>
      <xdr:colOff>1171576</xdr:colOff>
      <xdr:row>119</xdr:row>
      <xdr:rowOff>0</xdr:rowOff>
    </xdr:from>
    <xdr:ext cx="921364" cy="0"/>
    <xdr:pic>
      <xdr:nvPicPr>
        <xdr:cNvPr id="13" name="Image 12">
          <a:extLst>
            <a:ext uri="{FF2B5EF4-FFF2-40B4-BE49-F238E27FC236}">
              <a16:creationId xmlns:a16="http://schemas.microsoft.com/office/drawing/2014/main" id="{EDA6BA9A-D913-4267-9F62-A665CA6B3306}"/>
            </a:ext>
            <a:ext uri="{147F2762-F138-4A5C-976F-8EAC2B608ADB}">
              <a16:predDERef xmlns:a16="http://schemas.microsoft.com/office/drawing/2014/main" pred="{8E6C4A9F-3EEC-445B-85D5-BEB18B5FF05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334626" y="211931250"/>
          <a:ext cx="921364" cy="0"/>
        </a:xfrm>
        <a:prstGeom prst="rect">
          <a:avLst/>
        </a:prstGeom>
      </xdr:spPr>
    </xdr:pic>
    <xdr:clientData/>
  </xdr:oneCellAnchor>
  <xdr:oneCellAnchor>
    <xdr:from>
      <xdr:col>12</xdr:col>
      <xdr:colOff>259897</xdr:colOff>
      <xdr:row>119</xdr:row>
      <xdr:rowOff>0</xdr:rowOff>
    </xdr:from>
    <xdr:ext cx="927017" cy="0"/>
    <xdr:pic>
      <xdr:nvPicPr>
        <xdr:cNvPr id="14" name="Image 13">
          <a:extLst>
            <a:ext uri="{FF2B5EF4-FFF2-40B4-BE49-F238E27FC236}">
              <a16:creationId xmlns:a16="http://schemas.microsoft.com/office/drawing/2014/main" id="{13C50A3A-F0FB-43D1-B389-2C28235A37DA}"/>
            </a:ext>
            <a:ext uri="{147F2762-F138-4A5C-976F-8EAC2B608ADB}">
              <a16:predDERef xmlns:a16="http://schemas.microsoft.com/office/drawing/2014/main" pred="{EDA6BA9A-D913-4267-9F62-A665CA6B330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27017" cy="0"/>
        </a:xfrm>
        <a:prstGeom prst="rect">
          <a:avLst/>
        </a:prstGeom>
      </xdr:spPr>
    </xdr:pic>
    <xdr:clientData/>
  </xdr:oneCellAnchor>
  <xdr:oneCellAnchor>
    <xdr:from>
      <xdr:col>12</xdr:col>
      <xdr:colOff>259897</xdr:colOff>
      <xdr:row>119</xdr:row>
      <xdr:rowOff>0</xdr:rowOff>
    </xdr:from>
    <xdr:ext cx="927017" cy="0"/>
    <xdr:pic>
      <xdr:nvPicPr>
        <xdr:cNvPr id="15" name="Image 14">
          <a:extLst>
            <a:ext uri="{FF2B5EF4-FFF2-40B4-BE49-F238E27FC236}">
              <a16:creationId xmlns:a16="http://schemas.microsoft.com/office/drawing/2014/main" id="{A56D9289-885D-494D-AB5A-4D34612E40DD}"/>
            </a:ext>
            <a:ext uri="{147F2762-F138-4A5C-976F-8EAC2B608ADB}">
              <a16:predDERef xmlns:a16="http://schemas.microsoft.com/office/drawing/2014/main" pred="{13C50A3A-F0FB-43D1-B389-2C28235A37D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27017" cy="0"/>
        </a:xfrm>
        <a:prstGeom prst="rect">
          <a:avLst/>
        </a:prstGeom>
      </xdr:spPr>
    </xdr:pic>
    <xdr:clientData/>
  </xdr:oneCellAnchor>
  <xdr:oneCellAnchor>
    <xdr:from>
      <xdr:col>12</xdr:col>
      <xdr:colOff>259897</xdr:colOff>
      <xdr:row>119</xdr:row>
      <xdr:rowOff>0</xdr:rowOff>
    </xdr:from>
    <xdr:ext cx="927017" cy="0"/>
    <xdr:pic>
      <xdr:nvPicPr>
        <xdr:cNvPr id="16" name="Image 15">
          <a:extLst>
            <a:ext uri="{FF2B5EF4-FFF2-40B4-BE49-F238E27FC236}">
              <a16:creationId xmlns:a16="http://schemas.microsoft.com/office/drawing/2014/main" id="{44A3CFB8-660B-4754-8F82-BA8CECBFF15E}"/>
            </a:ext>
            <a:ext uri="{147F2762-F138-4A5C-976F-8EAC2B608ADB}">
              <a16:predDERef xmlns:a16="http://schemas.microsoft.com/office/drawing/2014/main" pred="{A56D9289-885D-494D-AB5A-4D34612E40D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27017" cy="0"/>
        </a:xfrm>
        <a:prstGeom prst="rect">
          <a:avLst/>
        </a:prstGeom>
      </xdr:spPr>
    </xdr:pic>
    <xdr:clientData/>
  </xdr:oneCellAnchor>
  <xdr:oneCellAnchor>
    <xdr:from>
      <xdr:col>3</xdr:col>
      <xdr:colOff>0</xdr:colOff>
      <xdr:row>119</xdr:row>
      <xdr:rowOff>0</xdr:rowOff>
    </xdr:from>
    <xdr:ext cx="921364" cy="0"/>
    <xdr:pic>
      <xdr:nvPicPr>
        <xdr:cNvPr id="17" name="Image 16">
          <a:extLst>
            <a:ext uri="{FF2B5EF4-FFF2-40B4-BE49-F238E27FC236}">
              <a16:creationId xmlns:a16="http://schemas.microsoft.com/office/drawing/2014/main" id="{6FFFAD7C-CE54-4560-8B9B-8950148DD80A}"/>
            </a:ext>
            <a:ext uri="{147F2762-F138-4A5C-976F-8EAC2B608ADB}">
              <a16:predDERef xmlns:a16="http://schemas.microsoft.com/office/drawing/2014/main" pred="{44A3CFB8-660B-4754-8F82-BA8CECBFF15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648200" y="211931250"/>
          <a:ext cx="921364" cy="0"/>
        </a:xfrm>
        <a:prstGeom prst="rect">
          <a:avLst/>
        </a:prstGeom>
      </xdr:spPr>
    </xdr:pic>
    <xdr:clientData/>
  </xdr:oneCellAnchor>
  <xdr:oneCellAnchor>
    <xdr:from>
      <xdr:col>12</xdr:col>
      <xdr:colOff>259897</xdr:colOff>
      <xdr:row>119</xdr:row>
      <xdr:rowOff>0</xdr:rowOff>
    </xdr:from>
    <xdr:ext cx="927017" cy="0"/>
    <xdr:pic>
      <xdr:nvPicPr>
        <xdr:cNvPr id="18" name="Image 17">
          <a:extLst>
            <a:ext uri="{FF2B5EF4-FFF2-40B4-BE49-F238E27FC236}">
              <a16:creationId xmlns:a16="http://schemas.microsoft.com/office/drawing/2014/main" id="{72A0F62F-B8D2-4E64-8ACC-D00E3E8EC224}"/>
            </a:ext>
            <a:ext uri="{147F2762-F138-4A5C-976F-8EAC2B608ADB}">
              <a16:predDERef xmlns:a16="http://schemas.microsoft.com/office/drawing/2014/main" pred="{6FFFAD7C-CE54-4560-8B9B-8950148DD80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27017" cy="0"/>
        </a:xfrm>
        <a:prstGeom prst="rect">
          <a:avLst/>
        </a:prstGeom>
      </xdr:spPr>
    </xdr:pic>
    <xdr:clientData/>
  </xdr:oneCellAnchor>
  <xdr:oneCellAnchor>
    <xdr:from>
      <xdr:col>12</xdr:col>
      <xdr:colOff>259897</xdr:colOff>
      <xdr:row>119</xdr:row>
      <xdr:rowOff>0</xdr:rowOff>
    </xdr:from>
    <xdr:ext cx="927017" cy="0"/>
    <xdr:pic>
      <xdr:nvPicPr>
        <xdr:cNvPr id="19" name="Image 18">
          <a:extLst>
            <a:ext uri="{FF2B5EF4-FFF2-40B4-BE49-F238E27FC236}">
              <a16:creationId xmlns:a16="http://schemas.microsoft.com/office/drawing/2014/main" id="{EC787D7A-F45B-4708-87B2-C969C905FFE1}"/>
            </a:ext>
            <a:ext uri="{147F2762-F138-4A5C-976F-8EAC2B608ADB}">
              <a16:predDERef xmlns:a16="http://schemas.microsoft.com/office/drawing/2014/main" pred="{72A0F62F-B8D2-4E64-8ACC-D00E3E8EC224}"/>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11931250"/>
          <a:ext cx="927017" cy="0"/>
        </a:xfrm>
        <a:prstGeom prst="rect">
          <a:avLst/>
        </a:prstGeom>
      </xdr:spPr>
    </xdr:pic>
    <xdr:clientData/>
  </xdr:oneCellAnchor>
  <xdr:oneCellAnchor>
    <xdr:from>
      <xdr:col>4</xdr:col>
      <xdr:colOff>1171576</xdr:colOff>
      <xdr:row>119</xdr:row>
      <xdr:rowOff>0</xdr:rowOff>
    </xdr:from>
    <xdr:ext cx="921364" cy="0"/>
    <xdr:pic>
      <xdr:nvPicPr>
        <xdr:cNvPr id="20" name="Image 19">
          <a:extLst>
            <a:ext uri="{FF2B5EF4-FFF2-40B4-BE49-F238E27FC236}">
              <a16:creationId xmlns:a16="http://schemas.microsoft.com/office/drawing/2014/main" id="{CDE5AC7D-744E-4D37-9326-164480B51C52}"/>
            </a:ext>
            <a:ext uri="{147F2762-F138-4A5C-976F-8EAC2B608ADB}">
              <a16:predDERef xmlns:a16="http://schemas.microsoft.com/office/drawing/2014/main" pred="{EC787D7A-F45B-4708-87B2-C969C905FFE1}"/>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43776" y="211931250"/>
          <a:ext cx="921364" cy="0"/>
        </a:xfrm>
        <a:prstGeom prst="rect">
          <a:avLst/>
        </a:prstGeom>
      </xdr:spPr>
    </xdr:pic>
    <xdr:clientData/>
  </xdr:oneCellAnchor>
  <xdr:oneCellAnchor>
    <xdr:from>
      <xdr:col>12</xdr:col>
      <xdr:colOff>259897</xdr:colOff>
      <xdr:row>136</xdr:row>
      <xdr:rowOff>0</xdr:rowOff>
    </xdr:from>
    <xdr:ext cx="930192" cy="0"/>
    <xdr:pic>
      <xdr:nvPicPr>
        <xdr:cNvPr id="21" name="Image 20">
          <a:extLst>
            <a:ext uri="{FF2B5EF4-FFF2-40B4-BE49-F238E27FC236}">
              <a16:creationId xmlns:a16="http://schemas.microsoft.com/office/drawing/2014/main" id="{B077D611-F7AF-4B0F-9FC3-7851A713ED8E}"/>
            </a:ext>
            <a:ext uri="{147F2762-F138-4A5C-976F-8EAC2B608ADB}">
              <a16:predDERef xmlns:a16="http://schemas.microsoft.com/office/drawing/2014/main" pred="{CDE5AC7D-744E-4D37-9326-164480B51C52}"/>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30192" cy="0"/>
        </a:xfrm>
        <a:prstGeom prst="rect">
          <a:avLst/>
        </a:prstGeom>
      </xdr:spPr>
    </xdr:pic>
    <xdr:clientData/>
  </xdr:oneCellAnchor>
  <xdr:oneCellAnchor>
    <xdr:from>
      <xdr:col>5</xdr:col>
      <xdr:colOff>1171576</xdr:colOff>
      <xdr:row>136</xdr:row>
      <xdr:rowOff>0</xdr:rowOff>
    </xdr:from>
    <xdr:ext cx="921364" cy="0"/>
    <xdr:pic>
      <xdr:nvPicPr>
        <xdr:cNvPr id="22" name="Image 21">
          <a:extLst>
            <a:ext uri="{FF2B5EF4-FFF2-40B4-BE49-F238E27FC236}">
              <a16:creationId xmlns:a16="http://schemas.microsoft.com/office/drawing/2014/main" id="{3C5C34BA-B035-41A3-B3ED-19975C30AD93}"/>
            </a:ext>
            <a:ext uri="{147F2762-F138-4A5C-976F-8EAC2B608ADB}">
              <a16:predDERef xmlns:a16="http://schemas.microsoft.com/office/drawing/2014/main" pred="{B077D611-F7AF-4B0F-9FC3-7851A713ED8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334626" y="222103950"/>
          <a:ext cx="921364" cy="0"/>
        </a:xfrm>
        <a:prstGeom prst="rect">
          <a:avLst/>
        </a:prstGeom>
      </xdr:spPr>
    </xdr:pic>
    <xdr:clientData/>
  </xdr:oneCellAnchor>
  <xdr:oneCellAnchor>
    <xdr:from>
      <xdr:col>12</xdr:col>
      <xdr:colOff>259897</xdr:colOff>
      <xdr:row>136</xdr:row>
      <xdr:rowOff>0</xdr:rowOff>
    </xdr:from>
    <xdr:ext cx="927017" cy="0"/>
    <xdr:pic>
      <xdr:nvPicPr>
        <xdr:cNvPr id="23" name="Image 22">
          <a:extLst>
            <a:ext uri="{FF2B5EF4-FFF2-40B4-BE49-F238E27FC236}">
              <a16:creationId xmlns:a16="http://schemas.microsoft.com/office/drawing/2014/main" id="{5D80E76E-AD05-4732-9C9C-289203D07AFE}"/>
            </a:ext>
            <a:ext uri="{147F2762-F138-4A5C-976F-8EAC2B608ADB}">
              <a16:predDERef xmlns:a16="http://schemas.microsoft.com/office/drawing/2014/main" pred="{3C5C34BA-B035-41A3-B3ED-19975C30AD9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27017" cy="0"/>
        </a:xfrm>
        <a:prstGeom prst="rect">
          <a:avLst/>
        </a:prstGeom>
      </xdr:spPr>
    </xdr:pic>
    <xdr:clientData/>
  </xdr:oneCellAnchor>
  <xdr:oneCellAnchor>
    <xdr:from>
      <xdr:col>12</xdr:col>
      <xdr:colOff>259897</xdr:colOff>
      <xdr:row>136</xdr:row>
      <xdr:rowOff>0</xdr:rowOff>
    </xdr:from>
    <xdr:ext cx="927017" cy="0"/>
    <xdr:pic>
      <xdr:nvPicPr>
        <xdr:cNvPr id="24" name="Image 23">
          <a:extLst>
            <a:ext uri="{FF2B5EF4-FFF2-40B4-BE49-F238E27FC236}">
              <a16:creationId xmlns:a16="http://schemas.microsoft.com/office/drawing/2014/main" id="{60EC02B2-A574-488B-BBD3-331E1EF4DB3D}"/>
            </a:ext>
            <a:ext uri="{147F2762-F138-4A5C-976F-8EAC2B608ADB}">
              <a16:predDERef xmlns:a16="http://schemas.microsoft.com/office/drawing/2014/main" pred="{5D80E76E-AD05-4732-9C9C-289203D07AF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27017" cy="0"/>
        </a:xfrm>
        <a:prstGeom prst="rect">
          <a:avLst/>
        </a:prstGeom>
      </xdr:spPr>
    </xdr:pic>
    <xdr:clientData/>
  </xdr:oneCellAnchor>
  <xdr:oneCellAnchor>
    <xdr:from>
      <xdr:col>12</xdr:col>
      <xdr:colOff>259897</xdr:colOff>
      <xdr:row>136</xdr:row>
      <xdr:rowOff>0</xdr:rowOff>
    </xdr:from>
    <xdr:ext cx="927017" cy="0"/>
    <xdr:pic>
      <xdr:nvPicPr>
        <xdr:cNvPr id="25" name="Image 24">
          <a:extLst>
            <a:ext uri="{FF2B5EF4-FFF2-40B4-BE49-F238E27FC236}">
              <a16:creationId xmlns:a16="http://schemas.microsoft.com/office/drawing/2014/main" id="{FFA4898D-9BB4-4F1B-9BAB-C45E5A524A3A}"/>
            </a:ext>
            <a:ext uri="{147F2762-F138-4A5C-976F-8EAC2B608ADB}">
              <a16:predDERef xmlns:a16="http://schemas.microsoft.com/office/drawing/2014/main" pred="{60EC02B2-A574-488B-BBD3-331E1EF4DB3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27017" cy="0"/>
        </a:xfrm>
        <a:prstGeom prst="rect">
          <a:avLst/>
        </a:prstGeom>
      </xdr:spPr>
    </xdr:pic>
    <xdr:clientData/>
  </xdr:oneCellAnchor>
  <xdr:oneCellAnchor>
    <xdr:from>
      <xdr:col>3</xdr:col>
      <xdr:colOff>0</xdr:colOff>
      <xdr:row>136</xdr:row>
      <xdr:rowOff>0</xdr:rowOff>
    </xdr:from>
    <xdr:ext cx="921364" cy="0"/>
    <xdr:pic>
      <xdr:nvPicPr>
        <xdr:cNvPr id="26" name="Image 25">
          <a:extLst>
            <a:ext uri="{FF2B5EF4-FFF2-40B4-BE49-F238E27FC236}">
              <a16:creationId xmlns:a16="http://schemas.microsoft.com/office/drawing/2014/main" id="{69E14EBC-3A02-4665-BBF5-2981A9322C09}"/>
            </a:ext>
            <a:ext uri="{147F2762-F138-4A5C-976F-8EAC2B608ADB}">
              <a16:predDERef xmlns:a16="http://schemas.microsoft.com/office/drawing/2014/main" pred="{FFA4898D-9BB4-4F1B-9BAB-C45E5A524A3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4648200" y="222103950"/>
          <a:ext cx="921364" cy="0"/>
        </a:xfrm>
        <a:prstGeom prst="rect">
          <a:avLst/>
        </a:prstGeom>
      </xdr:spPr>
    </xdr:pic>
    <xdr:clientData/>
  </xdr:oneCellAnchor>
  <xdr:oneCellAnchor>
    <xdr:from>
      <xdr:col>12</xdr:col>
      <xdr:colOff>259897</xdr:colOff>
      <xdr:row>136</xdr:row>
      <xdr:rowOff>0</xdr:rowOff>
    </xdr:from>
    <xdr:ext cx="927017" cy="0"/>
    <xdr:pic>
      <xdr:nvPicPr>
        <xdr:cNvPr id="27" name="Image 26">
          <a:extLst>
            <a:ext uri="{FF2B5EF4-FFF2-40B4-BE49-F238E27FC236}">
              <a16:creationId xmlns:a16="http://schemas.microsoft.com/office/drawing/2014/main" id="{E7C97785-8CB7-4BE9-8AC6-8CAF28C2F3D6}"/>
            </a:ext>
            <a:ext uri="{147F2762-F138-4A5C-976F-8EAC2B608ADB}">
              <a16:predDERef xmlns:a16="http://schemas.microsoft.com/office/drawing/2014/main" pred="{69E14EBC-3A02-4665-BBF5-2981A9322C09}"/>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27017" cy="0"/>
        </a:xfrm>
        <a:prstGeom prst="rect">
          <a:avLst/>
        </a:prstGeom>
      </xdr:spPr>
    </xdr:pic>
    <xdr:clientData/>
  </xdr:oneCellAnchor>
  <xdr:oneCellAnchor>
    <xdr:from>
      <xdr:col>12</xdr:col>
      <xdr:colOff>259897</xdr:colOff>
      <xdr:row>136</xdr:row>
      <xdr:rowOff>0</xdr:rowOff>
    </xdr:from>
    <xdr:ext cx="927017" cy="0"/>
    <xdr:pic>
      <xdr:nvPicPr>
        <xdr:cNvPr id="28" name="Image 27">
          <a:extLst>
            <a:ext uri="{FF2B5EF4-FFF2-40B4-BE49-F238E27FC236}">
              <a16:creationId xmlns:a16="http://schemas.microsoft.com/office/drawing/2014/main" id="{D0C333C7-6129-4438-9306-6AF49D32EE68}"/>
            </a:ext>
            <a:ext uri="{147F2762-F138-4A5C-976F-8EAC2B608ADB}">
              <a16:predDERef xmlns:a16="http://schemas.microsoft.com/office/drawing/2014/main" pred="{E7C97785-8CB7-4BE9-8AC6-8CAF28C2F3D6}"/>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9424197" y="222103950"/>
          <a:ext cx="927017" cy="0"/>
        </a:xfrm>
        <a:prstGeom prst="rect">
          <a:avLst/>
        </a:prstGeom>
      </xdr:spPr>
    </xdr:pic>
    <xdr:clientData/>
  </xdr:oneCellAnchor>
  <xdr:oneCellAnchor>
    <xdr:from>
      <xdr:col>4</xdr:col>
      <xdr:colOff>1171576</xdr:colOff>
      <xdr:row>136</xdr:row>
      <xdr:rowOff>0</xdr:rowOff>
    </xdr:from>
    <xdr:ext cx="921364" cy="0"/>
    <xdr:pic>
      <xdr:nvPicPr>
        <xdr:cNvPr id="29" name="Image 28">
          <a:extLst>
            <a:ext uri="{FF2B5EF4-FFF2-40B4-BE49-F238E27FC236}">
              <a16:creationId xmlns:a16="http://schemas.microsoft.com/office/drawing/2014/main" id="{FC330840-935E-4308-81DF-0AD584D30B5A}"/>
            </a:ext>
            <a:ext uri="{147F2762-F138-4A5C-976F-8EAC2B608ADB}">
              <a16:predDERef xmlns:a16="http://schemas.microsoft.com/office/drawing/2014/main" pred="{D0C333C7-6129-4438-9306-6AF49D32EE68}"/>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7343776" y="222103950"/>
          <a:ext cx="921364" cy="0"/>
        </a:xfrm>
        <a:prstGeom prst="rect">
          <a:avLst/>
        </a:prstGeom>
      </xdr:spPr>
    </xdr:pic>
    <xdr:clientData/>
  </xdr:oneCellAnchor>
  <xdr:oneCellAnchor>
    <xdr:from>
      <xdr:col>4</xdr:col>
      <xdr:colOff>1171576</xdr:colOff>
      <xdr:row>136</xdr:row>
      <xdr:rowOff>0</xdr:rowOff>
    </xdr:from>
    <xdr:ext cx="921364" cy="0"/>
    <xdr:pic>
      <xdr:nvPicPr>
        <xdr:cNvPr id="30" name="Image 29">
          <a:extLst>
            <a:ext uri="{FF2B5EF4-FFF2-40B4-BE49-F238E27FC236}">
              <a16:creationId xmlns:a16="http://schemas.microsoft.com/office/drawing/2014/main" id="{702705EC-55AD-4C6C-ACB8-F1F96AB03009}"/>
            </a:ext>
            <a:ext uri="{147F2762-F138-4A5C-976F-8EAC2B608ADB}">
              <a16:predDERef xmlns:a16="http://schemas.microsoft.com/office/drawing/2014/main" pred="{FC330840-935E-4308-81DF-0AD584D30B5A}"/>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601326" y="214655400"/>
          <a:ext cx="921364" cy="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1171576</xdr:colOff>
      <xdr:row>124</xdr:row>
      <xdr:rowOff>0</xdr:rowOff>
    </xdr:from>
    <xdr:to>
      <xdr:col>2</xdr:col>
      <xdr:colOff>149840</xdr:colOff>
      <xdr:row>124</xdr:row>
      <xdr:rowOff>0</xdr:rowOff>
    </xdr:to>
    <xdr:pic>
      <xdr:nvPicPr>
        <xdr:cNvPr id="2" name="Image 1">
          <a:extLst>
            <a:ext uri="{FF2B5EF4-FFF2-40B4-BE49-F238E27FC236}">
              <a16:creationId xmlns:a16="http://schemas.microsoft.com/office/drawing/2014/main" id="{713AFCE8-FA47-4A44-BFFA-9D2B66C6321E}"/>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296526" y="211207350"/>
          <a:ext cx="911839" cy="0"/>
        </a:xfrm>
        <a:prstGeom prst="rect">
          <a:avLst/>
        </a:prstGeom>
      </xdr:spPr>
    </xdr:pic>
    <xdr:clientData/>
  </xdr:twoCellAnchor>
  <xdr:twoCellAnchor editAs="oneCell">
    <xdr:from>
      <xdr:col>0</xdr:col>
      <xdr:colOff>1171576</xdr:colOff>
      <xdr:row>113</xdr:row>
      <xdr:rowOff>0</xdr:rowOff>
    </xdr:from>
    <xdr:to>
      <xdr:col>1</xdr:col>
      <xdr:colOff>454640</xdr:colOff>
      <xdr:row>113</xdr:row>
      <xdr:rowOff>0</xdr:rowOff>
    </xdr:to>
    <xdr:pic>
      <xdr:nvPicPr>
        <xdr:cNvPr id="3" name="Image 2">
          <a:extLst>
            <a:ext uri="{FF2B5EF4-FFF2-40B4-BE49-F238E27FC236}">
              <a16:creationId xmlns:a16="http://schemas.microsoft.com/office/drawing/2014/main" id="{85D17AFC-AE88-498C-86C9-5B924AB9100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194167125"/>
          <a:ext cx="911839" cy="0"/>
        </a:xfrm>
        <a:prstGeom prst="rect">
          <a:avLst/>
        </a:prstGeom>
      </xdr:spPr>
    </xdr:pic>
    <xdr:clientData/>
  </xdr:twoCellAnchor>
  <xdr:oneCellAnchor>
    <xdr:from>
      <xdr:col>0</xdr:col>
      <xdr:colOff>1171576</xdr:colOff>
      <xdr:row>118</xdr:row>
      <xdr:rowOff>0</xdr:rowOff>
    </xdr:from>
    <xdr:ext cx="921364" cy="0"/>
    <xdr:pic>
      <xdr:nvPicPr>
        <xdr:cNvPr id="4" name="Image 3">
          <a:extLst>
            <a:ext uri="{FF2B5EF4-FFF2-40B4-BE49-F238E27FC236}">
              <a16:creationId xmlns:a16="http://schemas.microsoft.com/office/drawing/2014/main" id="{B0765299-8A0A-4181-9257-094CEC888BB3}"/>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202615800"/>
          <a:ext cx="921364" cy="0"/>
        </a:xfrm>
        <a:prstGeom prst="rect">
          <a:avLst/>
        </a:prstGeom>
      </xdr:spPr>
    </xdr:pic>
    <xdr:clientData/>
  </xdr:oneCellAnchor>
  <xdr:oneCellAnchor>
    <xdr:from>
      <xdr:col>0</xdr:col>
      <xdr:colOff>1171576</xdr:colOff>
      <xdr:row>125</xdr:row>
      <xdr:rowOff>0</xdr:rowOff>
    </xdr:from>
    <xdr:ext cx="921364" cy="0"/>
    <xdr:pic>
      <xdr:nvPicPr>
        <xdr:cNvPr id="5" name="Image 4">
          <a:extLst>
            <a:ext uri="{FF2B5EF4-FFF2-40B4-BE49-F238E27FC236}">
              <a16:creationId xmlns:a16="http://schemas.microsoft.com/office/drawing/2014/main" id="{F493354D-5330-4559-A999-D39485568E0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214493475"/>
          <a:ext cx="921364" cy="0"/>
        </a:xfrm>
        <a:prstGeom prst="rect">
          <a:avLst/>
        </a:prstGeom>
      </xdr:spPr>
    </xdr:pic>
    <xdr:clientData/>
  </xdr:oneCellAnchor>
  <xdr:twoCellAnchor editAs="oneCell">
    <xdr:from>
      <xdr:col>0</xdr:col>
      <xdr:colOff>1171576</xdr:colOff>
      <xdr:row>120</xdr:row>
      <xdr:rowOff>0</xdr:rowOff>
    </xdr:from>
    <xdr:to>
      <xdr:col>1</xdr:col>
      <xdr:colOff>454640</xdr:colOff>
      <xdr:row>120</xdr:row>
      <xdr:rowOff>0</xdr:rowOff>
    </xdr:to>
    <xdr:pic>
      <xdr:nvPicPr>
        <xdr:cNvPr id="6" name="Image 2">
          <a:extLst>
            <a:ext uri="{FF2B5EF4-FFF2-40B4-BE49-F238E27FC236}">
              <a16:creationId xmlns:a16="http://schemas.microsoft.com/office/drawing/2014/main" id="{5C6F8BEA-25F1-4860-AFE8-37984DB6923F}"/>
            </a:ext>
            <a:ext uri="{147F2762-F138-4A5C-976F-8EAC2B608ADB}">
              <a16:predDERef xmlns:a16="http://schemas.microsoft.com/office/drawing/2014/main" pred="{F493354D-5330-4559-A999-D39485568E0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206044800"/>
          <a:ext cx="911839" cy="0"/>
        </a:xfrm>
        <a:prstGeom prst="rect">
          <a:avLst/>
        </a:prstGeom>
      </xdr:spPr>
    </xdr:pic>
    <xdr:clientData/>
  </xdr:twoCellAnchor>
  <xdr:oneCellAnchor>
    <xdr:from>
      <xdr:col>0</xdr:col>
      <xdr:colOff>1171576</xdr:colOff>
      <xdr:row>105</xdr:row>
      <xdr:rowOff>0</xdr:rowOff>
    </xdr:from>
    <xdr:ext cx="921364" cy="0"/>
    <xdr:pic>
      <xdr:nvPicPr>
        <xdr:cNvPr id="7" name="Image 12">
          <a:extLst>
            <a:ext uri="{FF2B5EF4-FFF2-40B4-BE49-F238E27FC236}">
              <a16:creationId xmlns:a16="http://schemas.microsoft.com/office/drawing/2014/main" id="{7A4F396A-910C-4225-BB12-DC0072030F8D}"/>
            </a:ext>
            <a:ext uri="{147F2762-F138-4A5C-976F-8EAC2B608ADB}">
              <a16:predDERef xmlns:a16="http://schemas.microsoft.com/office/drawing/2014/main" pred="{5C6F8BEA-25F1-4860-AFE8-37984DB6923F}"/>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180451125"/>
          <a:ext cx="921364" cy="0"/>
        </a:xfrm>
        <a:prstGeom prst="rect">
          <a:avLst/>
        </a:prstGeom>
      </xdr:spPr>
    </xdr:pic>
    <xdr:clientData/>
  </xdr:oneCellAnchor>
  <xdr:oneCellAnchor>
    <xdr:from>
      <xdr:col>0</xdr:col>
      <xdr:colOff>1171576</xdr:colOff>
      <xdr:row>122</xdr:row>
      <xdr:rowOff>0</xdr:rowOff>
    </xdr:from>
    <xdr:ext cx="921364" cy="0"/>
    <xdr:pic>
      <xdr:nvPicPr>
        <xdr:cNvPr id="8" name="Image 21">
          <a:extLst>
            <a:ext uri="{FF2B5EF4-FFF2-40B4-BE49-F238E27FC236}">
              <a16:creationId xmlns:a16="http://schemas.microsoft.com/office/drawing/2014/main" id="{267EABE0-5D06-4F09-BF4C-749FDEBC00A3}"/>
            </a:ext>
            <a:ext uri="{147F2762-F138-4A5C-976F-8EAC2B608ADB}">
              <a16:predDERef xmlns:a16="http://schemas.microsoft.com/office/drawing/2014/main" pred="{7A4F396A-910C-4225-BB12-DC0072030F8D}"/>
            </a:ext>
          </a:extLst>
        </xdr:cNvPr>
        <xdr:cNvPicPr>
          <a:picLocks noChangeAspect="1"/>
        </xdr:cNvPicPr>
      </xdr:nvPicPr>
      <xdr:blipFill>
        <a:blip xmlns:r="http://schemas.openxmlformats.org/officeDocument/2006/relationships" r:embed="rId1" cstate="email">
          <a:extLst>
            <a:ext uri="{28A0092B-C50C-407E-A947-70E740481C1C}">
              <a14:useLocalDpi xmlns:a14="http://schemas.microsoft.com/office/drawing/2010/main"/>
            </a:ext>
          </a:extLst>
        </a:blip>
        <a:stretch>
          <a:fillRect/>
        </a:stretch>
      </xdr:blipFill>
      <xdr:spPr>
        <a:xfrm>
          <a:off x="10563226" y="209349975"/>
          <a:ext cx="921364" cy="0"/>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6</xdr:col>
      <xdr:colOff>396528</xdr:colOff>
      <xdr:row>0</xdr:row>
      <xdr:rowOff>509853</xdr:rowOff>
    </xdr:from>
    <xdr:ext cx="184730" cy="655885"/>
    <xdr:sp macro="" textlink="">
      <xdr:nvSpPr>
        <xdr:cNvPr id="10" name="Rectangle 9">
          <a:extLst>
            <a:ext uri="{FF2B5EF4-FFF2-40B4-BE49-F238E27FC236}">
              <a16:creationId xmlns:a16="http://schemas.microsoft.com/office/drawing/2014/main" id="{00000000-0008-0000-0100-00000A000000}"/>
            </a:ext>
          </a:extLst>
        </xdr:cNvPr>
        <xdr:cNvSpPr/>
      </xdr:nvSpPr>
      <xdr:spPr>
        <a:xfrm>
          <a:off x="13731528" y="509853"/>
          <a:ext cx="184730" cy="655885"/>
        </a:xfrm>
        <a:prstGeom prst="rect">
          <a:avLst/>
        </a:prstGeom>
        <a:noFill/>
      </xdr:spPr>
      <xdr:txBody>
        <a:bodyPr wrap="non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p>
          <a:pPr algn="ctr"/>
          <a:endParaRPr lang="fr-FR" sz="3600" b="1" cap="none" spc="0">
            <a:ln>
              <a:prstDash val="solid"/>
            </a:ln>
            <a:gradFill rotWithShape="1">
              <a:gsLst>
                <a:gs pos="0">
                  <a:schemeClr val="accent4">
                    <a:tint val="70000"/>
                    <a:satMod val="200000"/>
                  </a:schemeClr>
                </a:gs>
                <a:gs pos="40000">
                  <a:schemeClr val="accent4">
                    <a:tint val="90000"/>
                    <a:satMod val="130000"/>
                  </a:schemeClr>
                </a:gs>
                <a:gs pos="50000">
                  <a:schemeClr val="accent4">
                    <a:tint val="90000"/>
                    <a:satMod val="130000"/>
                  </a:schemeClr>
                </a:gs>
                <a:gs pos="68000">
                  <a:schemeClr val="accent4">
                    <a:tint val="90000"/>
                    <a:satMod val="130000"/>
                  </a:schemeClr>
                </a:gs>
                <a:gs pos="100000">
                  <a:schemeClr val="accent4">
                    <a:tint val="70000"/>
                    <a:satMod val="200000"/>
                  </a:schemeClr>
                </a:gs>
              </a:gsLst>
              <a:lin ang="5400000"/>
            </a:gradFill>
            <a:effectLst>
              <a:outerShdw blurRad="88000" dist="50800" dir="5040000" algn="tl">
                <a:schemeClr val="accent4">
                  <a:tint val="80000"/>
                  <a:satMod val="250000"/>
                  <a:alpha val="45000"/>
                </a:schemeClr>
              </a:outerShdw>
            </a:effectLst>
          </a:endParaRPr>
        </a:p>
      </xdr:txBody>
    </xdr:sp>
    <xdr:clientData/>
  </xdr:oneCellAnchor>
  <xdr:twoCellAnchor editAs="oneCell">
    <xdr:from>
      <xdr:col>5</xdr:col>
      <xdr:colOff>773906</xdr:colOff>
      <xdr:row>1</xdr:row>
      <xdr:rowOff>23185</xdr:rowOff>
    </xdr:from>
    <xdr:to>
      <xdr:col>8</xdr:col>
      <xdr:colOff>693964</xdr:colOff>
      <xdr:row>11</xdr:row>
      <xdr:rowOff>17621</xdr:rowOff>
    </xdr:to>
    <xdr:pic>
      <xdr:nvPicPr>
        <xdr:cNvPr id="2" name="Image 1">
          <a:extLst>
            <a:ext uri="{FF2B5EF4-FFF2-40B4-BE49-F238E27FC236}">
              <a16:creationId xmlns:a16="http://schemas.microsoft.com/office/drawing/2014/main" id="{57758085-5F06-48D9-970C-2956056EA7D9}"/>
            </a:ext>
          </a:extLst>
        </xdr:cNvPr>
        <xdr:cNvPicPr>
          <a:picLocks noChangeAspect="1"/>
        </xdr:cNvPicPr>
      </xdr:nvPicPr>
      <xdr:blipFill>
        <a:blip xmlns:r="http://schemas.openxmlformats.org/officeDocument/2006/relationships" r:embed="rId1"/>
        <a:stretch>
          <a:fillRect/>
        </a:stretch>
      </xdr:blipFill>
      <xdr:spPr>
        <a:xfrm>
          <a:off x="9183120" y="1343078"/>
          <a:ext cx="2382951" cy="2770293"/>
        </a:xfrm>
        <a:prstGeom prst="rect">
          <a:avLst/>
        </a:prstGeom>
      </xdr:spPr>
    </xdr:pic>
    <xdr:clientData/>
  </xdr:twoCellAnchor>
  <xdr:twoCellAnchor editAs="oneCell">
    <xdr:from>
      <xdr:col>7</xdr:col>
      <xdr:colOff>321469</xdr:colOff>
      <xdr:row>15</xdr:row>
      <xdr:rowOff>178594</xdr:rowOff>
    </xdr:from>
    <xdr:to>
      <xdr:col>8</xdr:col>
      <xdr:colOff>663893</xdr:colOff>
      <xdr:row>22</xdr:row>
      <xdr:rowOff>172879</xdr:rowOff>
    </xdr:to>
    <xdr:pic>
      <xdr:nvPicPr>
        <xdr:cNvPr id="4" name="Image 3">
          <a:extLst>
            <a:ext uri="{FF2B5EF4-FFF2-40B4-BE49-F238E27FC236}">
              <a16:creationId xmlns:a16="http://schemas.microsoft.com/office/drawing/2014/main" id="{62F3E0E1-C37B-4103-9EE3-F101690CF22E}"/>
            </a:ext>
          </a:extLst>
        </xdr:cNvPr>
        <xdr:cNvPicPr>
          <a:picLocks noChangeAspect="1"/>
        </xdr:cNvPicPr>
      </xdr:nvPicPr>
      <xdr:blipFill>
        <a:blip xmlns:r="http://schemas.openxmlformats.org/officeDocument/2006/relationships" r:embed="rId2"/>
        <a:stretch>
          <a:fillRect/>
        </a:stretch>
      </xdr:blipFill>
      <xdr:spPr>
        <a:xfrm>
          <a:off x="9763125" y="5167313"/>
          <a:ext cx="1104900" cy="1653540"/>
        </a:xfrm>
        <a:prstGeom prst="rect">
          <a:avLst/>
        </a:prstGeom>
      </xdr:spPr>
    </xdr:pic>
    <xdr:clientData/>
  </xdr:twoCellAnchor>
  <xdr:twoCellAnchor editAs="oneCell">
    <xdr:from>
      <xdr:col>7</xdr:col>
      <xdr:colOff>130967</xdr:colOff>
      <xdr:row>27</xdr:row>
      <xdr:rowOff>145839</xdr:rowOff>
    </xdr:from>
    <xdr:to>
      <xdr:col>8</xdr:col>
      <xdr:colOff>668178</xdr:colOff>
      <xdr:row>38</xdr:row>
      <xdr:rowOff>23336</xdr:rowOff>
    </xdr:to>
    <xdr:pic>
      <xdr:nvPicPr>
        <xdr:cNvPr id="5" name="Image 4">
          <a:extLst>
            <a:ext uri="{FF2B5EF4-FFF2-40B4-BE49-F238E27FC236}">
              <a16:creationId xmlns:a16="http://schemas.microsoft.com/office/drawing/2014/main" id="{7B0F6B12-963D-4BCE-9D0B-D315D66084A8}"/>
            </a:ext>
          </a:extLst>
        </xdr:cNvPr>
        <xdr:cNvPicPr>
          <a:picLocks noChangeAspect="1"/>
        </xdr:cNvPicPr>
      </xdr:nvPicPr>
      <xdr:blipFill>
        <a:blip xmlns:r="http://schemas.openxmlformats.org/officeDocument/2006/relationships" r:embed="rId3"/>
        <a:stretch>
          <a:fillRect/>
        </a:stretch>
      </xdr:blipFill>
      <xdr:spPr>
        <a:xfrm>
          <a:off x="10156030" y="8444495"/>
          <a:ext cx="1297782" cy="2504492"/>
        </a:xfrm>
        <a:prstGeom prst="rect">
          <a:avLst/>
        </a:prstGeom>
      </xdr:spPr>
    </xdr:pic>
    <xdr:clientData/>
  </xdr:twoCellAnchor>
  <xdr:twoCellAnchor editAs="oneCell">
    <xdr:from>
      <xdr:col>7</xdr:col>
      <xdr:colOff>107155</xdr:colOff>
      <xdr:row>44</xdr:row>
      <xdr:rowOff>158340</xdr:rowOff>
    </xdr:from>
    <xdr:to>
      <xdr:col>8</xdr:col>
      <xdr:colOff>668179</xdr:colOff>
      <xdr:row>54</xdr:row>
      <xdr:rowOff>15716</xdr:rowOff>
    </xdr:to>
    <xdr:pic>
      <xdr:nvPicPr>
        <xdr:cNvPr id="6" name="Image 5">
          <a:extLst>
            <a:ext uri="{FF2B5EF4-FFF2-40B4-BE49-F238E27FC236}">
              <a16:creationId xmlns:a16="http://schemas.microsoft.com/office/drawing/2014/main" id="{C6194C08-02C4-4F7D-9828-50BAE89C8906}"/>
            </a:ext>
          </a:extLst>
        </xdr:cNvPr>
        <xdr:cNvPicPr>
          <a:picLocks noChangeAspect="1"/>
        </xdr:cNvPicPr>
      </xdr:nvPicPr>
      <xdr:blipFill rotWithShape="1">
        <a:blip xmlns:r="http://schemas.openxmlformats.org/officeDocument/2006/relationships" r:embed="rId4"/>
        <a:srcRect l="53293"/>
        <a:stretch/>
      </xdr:blipFill>
      <xdr:spPr>
        <a:xfrm>
          <a:off x="10132218" y="12505121"/>
          <a:ext cx="1321595" cy="2231005"/>
        </a:xfrm>
        <a:prstGeom prst="rect">
          <a:avLst/>
        </a:prstGeom>
      </xdr:spPr>
    </xdr:pic>
    <xdr:clientData/>
  </xdr:twoCellAnchor>
  <xdr:twoCellAnchor editAs="oneCell">
    <xdr:from>
      <xdr:col>7</xdr:col>
      <xdr:colOff>83344</xdr:colOff>
      <xdr:row>64</xdr:row>
      <xdr:rowOff>35719</xdr:rowOff>
    </xdr:from>
    <xdr:to>
      <xdr:col>8</xdr:col>
      <xdr:colOff>555308</xdr:colOff>
      <xdr:row>77</xdr:row>
      <xdr:rowOff>90963</xdr:rowOff>
    </xdr:to>
    <xdr:pic>
      <xdr:nvPicPr>
        <xdr:cNvPr id="7" name="Image 6">
          <a:extLst>
            <a:ext uri="{FF2B5EF4-FFF2-40B4-BE49-F238E27FC236}">
              <a16:creationId xmlns:a16="http://schemas.microsoft.com/office/drawing/2014/main" id="{04D980BA-D85C-48EC-977F-29DACD547C24}"/>
            </a:ext>
          </a:extLst>
        </xdr:cNvPr>
        <xdr:cNvPicPr>
          <a:picLocks noChangeAspect="1"/>
        </xdr:cNvPicPr>
      </xdr:nvPicPr>
      <xdr:blipFill>
        <a:blip xmlns:r="http://schemas.openxmlformats.org/officeDocument/2006/relationships" r:embed="rId5"/>
        <a:stretch>
          <a:fillRect/>
        </a:stretch>
      </xdr:blipFill>
      <xdr:spPr>
        <a:xfrm>
          <a:off x="10108407" y="17145000"/>
          <a:ext cx="1257300" cy="3154680"/>
        </a:xfrm>
        <a:prstGeom prst="rect">
          <a:avLst/>
        </a:prstGeom>
      </xdr:spPr>
    </xdr:pic>
    <xdr:clientData/>
  </xdr:twoCellAnchor>
  <xdr:twoCellAnchor editAs="oneCell">
    <xdr:from>
      <xdr:col>7</xdr:col>
      <xdr:colOff>142875</xdr:colOff>
      <xdr:row>79</xdr:row>
      <xdr:rowOff>178593</xdr:rowOff>
    </xdr:from>
    <xdr:to>
      <xdr:col>8</xdr:col>
      <xdr:colOff>306229</xdr:colOff>
      <xdr:row>86</xdr:row>
      <xdr:rowOff>96678</xdr:rowOff>
    </xdr:to>
    <xdr:pic>
      <xdr:nvPicPr>
        <xdr:cNvPr id="8" name="Image 7">
          <a:extLst>
            <a:ext uri="{FF2B5EF4-FFF2-40B4-BE49-F238E27FC236}">
              <a16:creationId xmlns:a16="http://schemas.microsoft.com/office/drawing/2014/main" id="{1A8F4E1B-AEFC-47E0-8BF5-DDDB0C0D2946}"/>
            </a:ext>
          </a:extLst>
        </xdr:cNvPr>
        <xdr:cNvPicPr>
          <a:picLocks noChangeAspect="1"/>
        </xdr:cNvPicPr>
      </xdr:nvPicPr>
      <xdr:blipFill>
        <a:blip xmlns:r="http://schemas.openxmlformats.org/officeDocument/2006/relationships" r:embed="rId6"/>
        <a:stretch>
          <a:fillRect/>
        </a:stretch>
      </xdr:blipFill>
      <xdr:spPr>
        <a:xfrm>
          <a:off x="10167938" y="20859749"/>
          <a:ext cx="937260" cy="1577340"/>
        </a:xfrm>
        <a:prstGeom prst="rect">
          <a:avLst/>
        </a:prstGeom>
      </xdr:spPr>
    </xdr:pic>
    <xdr:clientData/>
  </xdr:twoCellAnchor>
  <xdr:twoCellAnchor editAs="oneCell">
    <xdr:from>
      <xdr:col>1</xdr:col>
      <xdr:colOff>762000</xdr:colOff>
      <xdr:row>95</xdr:row>
      <xdr:rowOff>11906</xdr:rowOff>
    </xdr:from>
    <xdr:to>
      <xdr:col>8</xdr:col>
      <xdr:colOff>256631</xdr:colOff>
      <xdr:row>124</xdr:row>
      <xdr:rowOff>96678</xdr:rowOff>
    </xdr:to>
    <xdr:pic>
      <xdr:nvPicPr>
        <xdr:cNvPr id="13" name="Image 12">
          <a:extLst>
            <a:ext uri="{FF2B5EF4-FFF2-40B4-BE49-F238E27FC236}">
              <a16:creationId xmlns:a16="http://schemas.microsoft.com/office/drawing/2014/main" id="{5036D9E6-B6A3-47D8-8673-B88743345B4A}"/>
            </a:ext>
          </a:extLst>
        </xdr:cNvPr>
        <xdr:cNvPicPr>
          <a:picLocks noChangeAspect="1"/>
        </xdr:cNvPicPr>
      </xdr:nvPicPr>
      <xdr:blipFill>
        <a:blip xmlns:r="http://schemas.openxmlformats.org/officeDocument/2006/relationships" r:embed="rId7"/>
        <a:stretch>
          <a:fillRect/>
        </a:stretch>
      </xdr:blipFill>
      <xdr:spPr>
        <a:xfrm>
          <a:off x="1893094" y="21800344"/>
          <a:ext cx="8907780" cy="6286500"/>
        </a:xfrm>
        <a:prstGeom prst="rect">
          <a:avLst/>
        </a:prstGeom>
      </xdr:spPr>
    </xdr:pic>
    <xdr:clientData/>
  </xdr:twoCellAnchor>
  <xdr:twoCellAnchor editAs="oneCell">
    <xdr:from>
      <xdr:col>0</xdr:col>
      <xdr:colOff>179295</xdr:colOff>
      <xdr:row>0</xdr:row>
      <xdr:rowOff>100855</xdr:rowOff>
    </xdr:from>
    <xdr:to>
      <xdr:col>1</xdr:col>
      <xdr:colOff>773207</xdr:colOff>
      <xdr:row>0</xdr:row>
      <xdr:rowOff>1170925</xdr:rowOff>
    </xdr:to>
    <xdr:pic>
      <xdr:nvPicPr>
        <xdr:cNvPr id="9" name="Image 8">
          <a:extLst>
            <a:ext uri="{FF2B5EF4-FFF2-40B4-BE49-F238E27FC236}">
              <a16:creationId xmlns:a16="http://schemas.microsoft.com/office/drawing/2014/main" id="{E3D248DF-AE94-42AD-B279-EA3D4B156413}"/>
            </a:ext>
          </a:extLst>
        </xdr:cNvPr>
        <xdr:cNvPicPr>
          <a:picLocks noChangeAspect="1" noChangeArrowheads="1"/>
        </xdr:cNvPicPr>
      </xdr:nvPicPr>
      <xdr:blipFill rotWithShape="1">
        <a:blip xmlns:r="http://schemas.openxmlformats.org/officeDocument/2006/relationships" r:embed="rId8">
          <a:extLst>
            <a:ext uri="{28A0092B-C50C-407E-A947-70E740481C1C}">
              <a14:useLocalDpi xmlns:a14="http://schemas.microsoft.com/office/drawing/2010/main" val="0"/>
            </a:ext>
          </a:extLst>
        </a:blip>
        <a:srcRect t="23913" b="24942"/>
        <a:stretch/>
      </xdr:blipFill>
      <xdr:spPr bwMode="auto">
        <a:xfrm>
          <a:off x="179295" y="100855"/>
          <a:ext cx="2073088" cy="1070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8</xdr:col>
      <xdr:colOff>396528</xdr:colOff>
      <xdr:row>0</xdr:row>
      <xdr:rowOff>509853</xdr:rowOff>
    </xdr:from>
    <xdr:ext cx="184730" cy="655885"/>
    <xdr:sp macro="" textlink="">
      <xdr:nvSpPr>
        <xdr:cNvPr id="2" name="Rectangle 1">
          <a:extLst>
            <a:ext uri="{FF2B5EF4-FFF2-40B4-BE49-F238E27FC236}">
              <a16:creationId xmlns:a16="http://schemas.microsoft.com/office/drawing/2014/main" id="{136B5351-CEC6-4DBC-8BBA-43D9C5C5829A}"/>
            </a:ext>
          </a:extLst>
        </xdr:cNvPr>
        <xdr:cNvSpPr/>
      </xdr:nvSpPr>
      <xdr:spPr>
        <a:xfrm>
          <a:off x="9140478" y="509853"/>
          <a:ext cx="184730" cy="655885"/>
        </a:xfrm>
        <a:prstGeom prst="rect">
          <a:avLst/>
        </a:prstGeom>
        <a:noFill/>
      </xdr:spPr>
      <xdr:txBody>
        <a:bodyPr wrap="none" lIns="91440" tIns="45720" rIns="91440" bIns="45720">
          <a:spAutoFit/>
          <a:scene3d>
            <a:camera prst="orthographicFront">
              <a:rot lat="0" lon="0" rev="0"/>
            </a:camera>
            <a:lightRig rig="glow" dir="t">
              <a:rot lat="0" lon="0" rev="3600000"/>
            </a:lightRig>
          </a:scene3d>
          <a:sp3d prstMaterial="softEdge">
            <a:bevelT w="29210" h="16510"/>
            <a:contourClr>
              <a:schemeClr val="accent4">
                <a:alpha val="95000"/>
              </a:schemeClr>
            </a:contourClr>
          </a:sp3d>
        </a:bodyPr>
        <a:lstStyle/>
        <a:p>
          <a:pPr algn="ctr"/>
          <a:endParaRPr lang="fr-FR" sz="3600" b="1" cap="none" spc="0">
            <a:ln>
              <a:prstDash val="solid"/>
            </a:ln>
            <a:gradFill rotWithShape="1">
              <a:gsLst>
                <a:gs pos="0">
                  <a:schemeClr val="accent4">
                    <a:tint val="70000"/>
                    <a:satMod val="200000"/>
                  </a:schemeClr>
                </a:gs>
                <a:gs pos="40000">
                  <a:schemeClr val="accent4">
                    <a:tint val="90000"/>
                    <a:satMod val="130000"/>
                  </a:schemeClr>
                </a:gs>
                <a:gs pos="50000">
                  <a:schemeClr val="accent4">
                    <a:tint val="90000"/>
                    <a:satMod val="130000"/>
                  </a:schemeClr>
                </a:gs>
                <a:gs pos="68000">
                  <a:schemeClr val="accent4">
                    <a:tint val="90000"/>
                    <a:satMod val="130000"/>
                  </a:schemeClr>
                </a:gs>
                <a:gs pos="100000">
                  <a:schemeClr val="accent4">
                    <a:tint val="70000"/>
                    <a:satMod val="200000"/>
                  </a:schemeClr>
                </a:gs>
              </a:gsLst>
              <a:lin ang="5400000"/>
            </a:gradFill>
            <a:effectLst>
              <a:outerShdw blurRad="88000" dist="50800" dir="5040000" algn="tl">
                <a:schemeClr val="accent4">
                  <a:tint val="80000"/>
                  <a:satMod val="250000"/>
                  <a:alpha val="45000"/>
                </a:schemeClr>
              </a:outerShdw>
            </a:effectLst>
          </a:endParaRPr>
        </a:p>
      </xdr:txBody>
    </xdr:sp>
    <xdr:clientData/>
  </xdr:oneCellAnchor>
  <xdr:twoCellAnchor editAs="oneCell">
    <xdr:from>
      <xdr:col>5</xdr:col>
      <xdr:colOff>515472</xdr:colOff>
      <xdr:row>1</xdr:row>
      <xdr:rowOff>110959</xdr:rowOff>
    </xdr:from>
    <xdr:to>
      <xdr:col>9</xdr:col>
      <xdr:colOff>769138</xdr:colOff>
      <xdr:row>9</xdr:row>
      <xdr:rowOff>89231</xdr:rowOff>
    </xdr:to>
    <xdr:pic>
      <xdr:nvPicPr>
        <xdr:cNvPr id="3" name="Image 2">
          <a:extLst>
            <a:ext uri="{FF2B5EF4-FFF2-40B4-BE49-F238E27FC236}">
              <a16:creationId xmlns:a16="http://schemas.microsoft.com/office/drawing/2014/main" id="{FFB39DF1-14DE-478A-9192-B2D809CA2DAF}"/>
            </a:ext>
          </a:extLst>
        </xdr:cNvPr>
        <xdr:cNvPicPr>
          <a:picLocks noChangeAspect="1"/>
        </xdr:cNvPicPr>
      </xdr:nvPicPr>
      <xdr:blipFill rotWithShape="1">
        <a:blip xmlns:r="http://schemas.openxmlformats.org/officeDocument/2006/relationships" r:embed="rId1"/>
        <a:srcRect l="37260"/>
        <a:stretch/>
      </xdr:blipFill>
      <xdr:spPr>
        <a:xfrm>
          <a:off x="8113060" y="1433253"/>
          <a:ext cx="3301666" cy="2040154"/>
        </a:xfrm>
        <a:prstGeom prst="rect">
          <a:avLst/>
        </a:prstGeom>
      </xdr:spPr>
    </xdr:pic>
    <xdr:clientData/>
  </xdr:twoCellAnchor>
  <xdr:twoCellAnchor editAs="oneCell">
    <xdr:from>
      <xdr:col>5</xdr:col>
      <xdr:colOff>110859</xdr:colOff>
      <xdr:row>43</xdr:row>
      <xdr:rowOff>28516</xdr:rowOff>
    </xdr:from>
    <xdr:to>
      <xdr:col>8</xdr:col>
      <xdr:colOff>809876</xdr:colOff>
      <xdr:row>55</xdr:row>
      <xdr:rowOff>156883</xdr:rowOff>
    </xdr:to>
    <xdr:pic>
      <xdr:nvPicPr>
        <xdr:cNvPr id="4" name="Image 3">
          <a:extLst>
            <a:ext uri="{FF2B5EF4-FFF2-40B4-BE49-F238E27FC236}">
              <a16:creationId xmlns:a16="http://schemas.microsoft.com/office/drawing/2014/main" id="{D1056A62-0FE4-4900-9C1F-0D2CF115681B}"/>
            </a:ext>
          </a:extLst>
        </xdr:cNvPr>
        <xdr:cNvPicPr>
          <a:picLocks noChangeAspect="1"/>
        </xdr:cNvPicPr>
      </xdr:nvPicPr>
      <xdr:blipFill>
        <a:blip xmlns:r="http://schemas.openxmlformats.org/officeDocument/2006/relationships" r:embed="rId2"/>
        <a:stretch>
          <a:fillRect/>
        </a:stretch>
      </xdr:blipFill>
      <xdr:spPr>
        <a:xfrm>
          <a:off x="7708447" y="13229045"/>
          <a:ext cx="2760900" cy="2492809"/>
        </a:xfrm>
        <a:prstGeom prst="rect">
          <a:avLst/>
        </a:prstGeom>
      </xdr:spPr>
    </xdr:pic>
    <xdr:clientData/>
  </xdr:twoCellAnchor>
  <xdr:twoCellAnchor editAs="oneCell">
    <xdr:from>
      <xdr:col>2</xdr:col>
      <xdr:colOff>981817</xdr:colOff>
      <xdr:row>52</xdr:row>
      <xdr:rowOff>146277</xdr:rowOff>
    </xdr:from>
    <xdr:to>
      <xdr:col>2</xdr:col>
      <xdr:colOff>2012909</xdr:colOff>
      <xdr:row>60</xdr:row>
      <xdr:rowOff>123842</xdr:rowOff>
    </xdr:to>
    <xdr:pic>
      <xdr:nvPicPr>
        <xdr:cNvPr id="6" name="Image 5">
          <a:extLst>
            <a:ext uri="{FF2B5EF4-FFF2-40B4-BE49-F238E27FC236}">
              <a16:creationId xmlns:a16="http://schemas.microsoft.com/office/drawing/2014/main" id="{43121541-1B30-4739-B09F-F3AE4C90DCDF}"/>
            </a:ext>
          </a:extLst>
        </xdr:cNvPr>
        <xdr:cNvPicPr>
          <a:picLocks noChangeAspect="1"/>
        </xdr:cNvPicPr>
      </xdr:nvPicPr>
      <xdr:blipFill>
        <a:blip xmlns:r="http://schemas.openxmlformats.org/officeDocument/2006/relationships" r:embed="rId3"/>
        <a:stretch>
          <a:fillRect/>
        </a:stretch>
      </xdr:blipFill>
      <xdr:spPr>
        <a:xfrm>
          <a:off x="3525552" y="15139748"/>
          <a:ext cx="1031092" cy="1501565"/>
        </a:xfrm>
        <a:prstGeom prst="rect">
          <a:avLst/>
        </a:prstGeom>
      </xdr:spPr>
    </xdr:pic>
    <xdr:clientData/>
  </xdr:twoCellAnchor>
  <xdr:twoCellAnchor editAs="oneCell">
    <xdr:from>
      <xdr:col>2</xdr:col>
      <xdr:colOff>1609144</xdr:colOff>
      <xdr:row>42</xdr:row>
      <xdr:rowOff>150881</xdr:rowOff>
    </xdr:from>
    <xdr:to>
      <xdr:col>2</xdr:col>
      <xdr:colOff>2825734</xdr:colOff>
      <xdr:row>53</xdr:row>
      <xdr:rowOff>149109</xdr:rowOff>
    </xdr:to>
    <xdr:pic>
      <xdr:nvPicPr>
        <xdr:cNvPr id="7" name="Image 6">
          <a:extLst>
            <a:ext uri="{FF2B5EF4-FFF2-40B4-BE49-F238E27FC236}">
              <a16:creationId xmlns:a16="http://schemas.microsoft.com/office/drawing/2014/main" id="{D8381C8C-C7E2-4729-8C52-13E64A7D56C1}"/>
            </a:ext>
          </a:extLst>
        </xdr:cNvPr>
        <xdr:cNvPicPr>
          <a:picLocks noChangeAspect="1"/>
        </xdr:cNvPicPr>
      </xdr:nvPicPr>
      <xdr:blipFill>
        <a:blip xmlns:r="http://schemas.openxmlformats.org/officeDocument/2006/relationships" r:embed="rId4"/>
        <a:stretch>
          <a:fillRect/>
        </a:stretch>
      </xdr:blipFill>
      <xdr:spPr>
        <a:xfrm>
          <a:off x="4152879" y="13160910"/>
          <a:ext cx="1216590" cy="2172170"/>
        </a:xfrm>
        <a:prstGeom prst="rect">
          <a:avLst/>
        </a:prstGeom>
      </xdr:spPr>
    </xdr:pic>
    <xdr:clientData/>
  </xdr:twoCellAnchor>
  <xdr:twoCellAnchor editAs="oneCell">
    <xdr:from>
      <xdr:col>0</xdr:col>
      <xdr:colOff>169688</xdr:colOff>
      <xdr:row>44</xdr:row>
      <xdr:rowOff>9608</xdr:rowOff>
    </xdr:from>
    <xdr:to>
      <xdr:col>0</xdr:col>
      <xdr:colOff>1354295</xdr:colOff>
      <xdr:row>53</xdr:row>
      <xdr:rowOff>30322</xdr:rowOff>
    </xdr:to>
    <xdr:pic>
      <xdr:nvPicPr>
        <xdr:cNvPr id="8" name="Image 7">
          <a:extLst>
            <a:ext uri="{FF2B5EF4-FFF2-40B4-BE49-F238E27FC236}">
              <a16:creationId xmlns:a16="http://schemas.microsoft.com/office/drawing/2014/main" id="{787F2595-1363-4499-B2F2-C2EBB6FF87E6}"/>
            </a:ext>
          </a:extLst>
        </xdr:cNvPr>
        <xdr:cNvPicPr>
          <a:picLocks noChangeAspect="1"/>
        </xdr:cNvPicPr>
      </xdr:nvPicPr>
      <xdr:blipFill>
        <a:blip xmlns:r="http://schemas.openxmlformats.org/officeDocument/2006/relationships" r:embed="rId5"/>
        <a:stretch>
          <a:fillRect/>
        </a:stretch>
      </xdr:blipFill>
      <xdr:spPr>
        <a:xfrm>
          <a:off x="169688" y="13400637"/>
          <a:ext cx="1184607" cy="1813656"/>
        </a:xfrm>
        <a:prstGeom prst="rect">
          <a:avLst/>
        </a:prstGeom>
      </xdr:spPr>
    </xdr:pic>
    <xdr:clientData/>
  </xdr:twoCellAnchor>
  <xdr:twoCellAnchor editAs="oneCell">
    <xdr:from>
      <xdr:col>1</xdr:col>
      <xdr:colOff>79343</xdr:colOff>
      <xdr:row>44</xdr:row>
      <xdr:rowOff>26215</xdr:rowOff>
    </xdr:from>
    <xdr:to>
      <xdr:col>2</xdr:col>
      <xdr:colOff>110916</xdr:colOff>
      <xdr:row>53</xdr:row>
      <xdr:rowOff>21321</xdr:rowOff>
    </xdr:to>
    <xdr:pic>
      <xdr:nvPicPr>
        <xdr:cNvPr id="9" name="Image 8">
          <a:extLst>
            <a:ext uri="{FF2B5EF4-FFF2-40B4-BE49-F238E27FC236}">
              <a16:creationId xmlns:a16="http://schemas.microsoft.com/office/drawing/2014/main" id="{36A4E9D6-20BA-42C2-AEBB-FE8291F956B5}"/>
            </a:ext>
          </a:extLst>
        </xdr:cNvPr>
        <xdr:cNvPicPr>
          <a:picLocks noChangeAspect="1"/>
        </xdr:cNvPicPr>
      </xdr:nvPicPr>
      <xdr:blipFill>
        <a:blip xmlns:r="http://schemas.openxmlformats.org/officeDocument/2006/relationships" r:embed="rId6"/>
        <a:stretch>
          <a:fillRect/>
        </a:stretch>
      </xdr:blipFill>
      <xdr:spPr>
        <a:xfrm>
          <a:off x="1491284" y="13417244"/>
          <a:ext cx="1163367" cy="1788048"/>
        </a:xfrm>
        <a:prstGeom prst="rect">
          <a:avLst/>
        </a:prstGeom>
      </xdr:spPr>
    </xdr:pic>
    <xdr:clientData/>
  </xdr:twoCellAnchor>
  <xdr:twoCellAnchor editAs="oneCell">
    <xdr:from>
      <xdr:col>2</xdr:col>
      <xdr:colOff>315265</xdr:colOff>
      <xdr:row>44</xdr:row>
      <xdr:rowOff>10207</xdr:rowOff>
    </xdr:from>
    <xdr:to>
      <xdr:col>2</xdr:col>
      <xdr:colOff>1569667</xdr:colOff>
      <xdr:row>53</xdr:row>
      <xdr:rowOff>42561</xdr:rowOff>
    </xdr:to>
    <xdr:pic>
      <xdr:nvPicPr>
        <xdr:cNvPr id="11" name="Image 10">
          <a:extLst>
            <a:ext uri="{FF2B5EF4-FFF2-40B4-BE49-F238E27FC236}">
              <a16:creationId xmlns:a16="http://schemas.microsoft.com/office/drawing/2014/main" id="{B6E91A51-FF45-4D33-80DF-887B5621FBB0}"/>
            </a:ext>
          </a:extLst>
        </xdr:cNvPr>
        <xdr:cNvPicPr>
          <a:picLocks noChangeAspect="1"/>
        </xdr:cNvPicPr>
      </xdr:nvPicPr>
      <xdr:blipFill>
        <a:blip xmlns:r="http://schemas.openxmlformats.org/officeDocument/2006/relationships" r:embed="rId7"/>
        <a:stretch>
          <a:fillRect/>
        </a:stretch>
      </xdr:blipFill>
      <xdr:spPr>
        <a:xfrm>
          <a:off x="2859000" y="13401236"/>
          <a:ext cx="1254402" cy="1825296"/>
        </a:xfrm>
        <a:prstGeom prst="rect">
          <a:avLst/>
        </a:prstGeom>
      </xdr:spPr>
    </xdr:pic>
    <xdr:clientData/>
  </xdr:twoCellAnchor>
  <xdr:twoCellAnchor editAs="oneCell">
    <xdr:from>
      <xdr:col>1</xdr:col>
      <xdr:colOff>591310</xdr:colOff>
      <xdr:row>52</xdr:row>
      <xdr:rowOff>175293</xdr:rowOff>
    </xdr:from>
    <xdr:to>
      <xdr:col>2</xdr:col>
      <xdr:colOff>638736</xdr:colOff>
      <xdr:row>61</xdr:row>
      <xdr:rowOff>3877</xdr:rowOff>
    </xdr:to>
    <xdr:pic>
      <xdr:nvPicPr>
        <xdr:cNvPr id="12" name="Image 11">
          <a:extLst>
            <a:ext uri="{FF2B5EF4-FFF2-40B4-BE49-F238E27FC236}">
              <a16:creationId xmlns:a16="http://schemas.microsoft.com/office/drawing/2014/main" id="{B7C73DF4-9378-429E-B7B9-325F5E1BFFA1}"/>
            </a:ext>
          </a:extLst>
        </xdr:cNvPr>
        <xdr:cNvPicPr>
          <a:picLocks noChangeAspect="1"/>
        </xdr:cNvPicPr>
      </xdr:nvPicPr>
      <xdr:blipFill>
        <a:blip xmlns:r="http://schemas.openxmlformats.org/officeDocument/2006/relationships" r:embed="rId8"/>
        <a:stretch>
          <a:fillRect/>
        </a:stretch>
      </xdr:blipFill>
      <xdr:spPr>
        <a:xfrm>
          <a:off x="2003251" y="15168764"/>
          <a:ext cx="1179220" cy="1533559"/>
        </a:xfrm>
        <a:prstGeom prst="rect">
          <a:avLst/>
        </a:prstGeom>
      </xdr:spPr>
    </xdr:pic>
    <xdr:clientData/>
  </xdr:twoCellAnchor>
  <xdr:twoCellAnchor editAs="oneCell">
    <xdr:from>
      <xdr:col>2</xdr:col>
      <xdr:colOff>3082418</xdr:colOff>
      <xdr:row>42</xdr:row>
      <xdr:rowOff>188900</xdr:rowOff>
    </xdr:from>
    <xdr:to>
      <xdr:col>3</xdr:col>
      <xdr:colOff>184828</xdr:colOff>
      <xdr:row>52</xdr:row>
      <xdr:rowOff>168104</xdr:rowOff>
    </xdr:to>
    <xdr:pic>
      <xdr:nvPicPr>
        <xdr:cNvPr id="13" name="Image 12">
          <a:extLst>
            <a:ext uri="{FF2B5EF4-FFF2-40B4-BE49-F238E27FC236}">
              <a16:creationId xmlns:a16="http://schemas.microsoft.com/office/drawing/2014/main" id="{47D0F55D-3010-49C1-8144-DBE9CCBFA35D}"/>
            </a:ext>
          </a:extLst>
        </xdr:cNvPr>
        <xdr:cNvPicPr>
          <a:picLocks noChangeAspect="1"/>
        </xdr:cNvPicPr>
      </xdr:nvPicPr>
      <xdr:blipFill>
        <a:blip xmlns:r="http://schemas.openxmlformats.org/officeDocument/2006/relationships" r:embed="rId9"/>
        <a:stretch>
          <a:fillRect/>
        </a:stretch>
      </xdr:blipFill>
      <xdr:spPr>
        <a:xfrm>
          <a:off x="5626153" y="13198929"/>
          <a:ext cx="1439087" cy="1962646"/>
        </a:xfrm>
        <a:prstGeom prst="rect">
          <a:avLst/>
        </a:prstGeom>
      </xdr:spPr>
    </xdr:pic>
    <xdr:clientData/>
  </xdr:twoCellAnchor>
  <xdr:twoCellAnchor editAs="oneCell">
    <xdr:from>
      <xdr:col>2</xdr:col>
      <xdr:colOff>3366568</xdr:colOff>
      <xdr:row>53</xdr:row>
      <xdr:rowOff>2605</xdr:rowOff>
    </xdr:from>
    <xdr:to>
      <xdr:col>6</xdr:col>
      <xdr:colOff>291354</xdr:colOff>
      <xdr:row>60</xdr:row>
      <xdr:rowOff>179031</xdr:rowOff>
    </xdr:to>
    <xdr:pic>
      <xdr:nvPicPr>
        <xdr:cNvPr id="14" name="Image 13">
          <a:extLst>
            <a:ext uri="{FF2B5EF4-FFF2-40B4-BE49-F238E27FC236}">
              <a16:creationId xmlns:a16="http://schemas.microsoft.com/office/drawing/2014/main" id="{520E981D-E593-4E8F-8C50-783D83115700}"/>
            </a:ext>
          </a:extLst>
        </xdr:cNvPr>
        <xdr:cNvPicPr>
          <a:picLocks noChangeAspect="1"/>
        </xdr:cNvPicPr>
      </xdr:nvPicPr>
      <xdr:blipFill>
        <a:blip xmlns:r="http://schemas.openxmlformats.org/officeDocument/2006/relationships" r:embed="rId10"/>
        <a:stretch>
          <a:fillRect/>
        </a:stretch>
      </xdr:blipFill>
      <xdr:spPr>
        <a:xfrm>
          <a:off x="5910303" y="15186576"/>
          <a:ext cx="2639786" cy="1519451"/>
        </a:xfrm>
        <a:prstGeom prst="rect">
          <a:avLst/>
        </a:prstGeom>
      </xdr:spPr>
    </xdr:pic>
    <xdr:clientData/>
  </xdr:twoCellAnchor>
  <xdr:twoCellAnchor editAs="oneCell">
    <xdr:from>
      <xdr:col>0</xdr:col>
      <xdr:colOff>212911</xdr:colOff>
      <xdr:row>0</xdr:row>
      <xdr:rowOff>123265</xdr:rowOff>
    </xdr:from>
    <xdr:to>
      <xdr:col>1</xdr:col>
      <xdr:colOff>874058</xdr:colOff>
      <xdr:row>0</xdr:row>
      <xdr:rowOff>1193335</xdr:rowOff>
    </xdr:to>
    <xdr:pic>
      <xdr:nvPicPr>
        <xdr:cNvPr id="5" name="Image 4">
          <a:extLst>
            <a:ext uri="{FF2B5EF4-FFF2-40B4-BE49-F238E27FC236}">
              <a16:creationId xmlns:a16="http://schemas.microsoft.com/office/drawing/2014/main" id="{F4D1E324-FDBF-4006-A16D-CD0C6FDFDDB7}"/>
            </a:ext>
          </a:extLst>
        </xdr:cNvPr>
        <xdr:cNvPicPr>
          <a:picLocks noChangeAspect="1" noChangeArrowheads="1"/>
        </xdr:cNvPicPr>
      </xdr:nvPicPr>
      <xdr:blipFill rotWithShape="1">
        <a:blip xmlns:r="http://schemas.openxmlformats.org/officeDocument/2006/relationships" r:embed="rId11">
          <a:extLst>
            <a:ext uri="{28A0092B-C50C-407E-A947-70E740481C1C}">
              <a14:useLocalDpi xmlns:a14="http://schemas.microsoft.com/office/drawing/2010/main" val="0"/>
            </a:ext>
          </a:extLst>
        </a:blip>
        <a:srcRect t="23913" b="24942"/>
        <a:stretch/>
      </xdr:blipFill>
      <xdr:spPr bwMode="auto">
        <a:xfrm>
          <a:off x="212911" y="123265"/>
          <a:ext cx="2073088" cy="10700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dafont.com/fr/c39hrp48dhtt.fon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CF446-AC19-4388-AD95-9A78F2B377D0}">
  <sheetPr>
    <pageSetUpPr fitToPage="1"/>
  </sheetPr>
  <dimension ref="A1:BP293"/>
  <sheetViews>
    <sheetView showGridLines="0" tabSelected="1" zoomScale="40" zoomScaleNormal="40" zoomScaleSheetLayoutView="55" workbookViewId="0">
      <selection activeCell="C4" sqref="C4"/>
    </sheetView>
  </sheetViews>
  <sheetFormatPr defaultColWidth="11.42578125" defaultRowHeight="96.75" outlineLevelRow="1"/>
  <cols>
    <col min="1" max="1" width="20.5703125" customWidth="1"/>
    <col min="2" max="2" width="18.7109375" customWidth="1"/>
    <col min="3" max="3" width="19.28515625" style="229" customWidth="1"/>
    <col min="4" max="4" width="22.7109375" style="229" customWidth="1"/>
    <col min="5" max="5" width="47" style="269" customWidth="1"/>
    <col min="6" max="6" width="29.140625" style="197" customWidth="1"/>
    <col min="7" max="7" width="17.5703125" style="197" customWidth="1"/>
    <col min="8" max="8" width="44.28515625" style="221" customWidth="1"/>
    <col min="9" max="9" width="8.5703125" style="202" customWidth="1"/>
    <col min="10" max="10" width="18.140625" style="160" bestFit="1" customWidth="1"/>
    <col min="11" max="11" width="13.5703125" style="153" customWidth="1"/>
    <col min="12" max="12" width="28.85546875" style="153" customWidth="1"/>
    <col min="13" max="13" width="16.42578125" style="230" customWidth="1"/>
    <col min="14" max="14" width="17" style="160" bestFit="1" customWidth="1"/>
    <col min="15" max="15" width="12.85546875" style="202" customWidth="1"/>
    <col min="16" max="17" width="15.5703125" style="160" customWidth="1"/>
  </cols>
  <sheetData>
    <row r="1" spans="1:17" ht="62.25" customHeight="1">
      <c r="A1" s="164"/>
      <c r="B1" s="231" t="s">
        <v>0</v>
      </c>
      <c r="C1" s="196"/>
      <c r="D1" s="184"/>
      <c r="G1" s="198"/>
      <c r="H1" s="199"/>
      <c r="I1" s="200"/>
      <c r="J1" s="200"/>
      <c r="K1" s="200"/>
      <c r="L1" s="200"/>
      <c r="M1" s="200"/>
      <c r="N1" s="201"/>
      <c r="P1" s="203"/>
    </row>
    <row r="2" spans="1:17" ht="85.15" customHeight="1">
      <c r="A2" s="164"/>
      <c r="B2" s="284" t="s">
        <v>1</v>
      </c>
      <c r="C2" s="285"/>
      <c r="D2" s="285"/>
      <c r="E2" s="285"/>
      <c r="F2" s="285"/>
      <c r="G2" s="285"/>
      <c r="H2" s="285"/>
      <c r="I2" s="285"/>
      <c r="J2" s="285"/>
      <c r="K2" s="285"/>
      <c r="L2" s="285"/>
      <c r="M2" s="205"/>
      <c r="N2" s="201"/>
      <c r="P2" s="203"/>
    </row>
    <row r="3" spans="1:17" ht="27" customHeight="1">
      <c r="A3" s="164"/>
      <c r="B3" s="204"/>
      <c r="C3" s="196"/>
      <c r="D3" s="184"/>
      <c r="H3" s="199"/>
      <c r="I3" s="200"/>
      <c r="J3" s="200"/>
      <c r="K3" s="200"/>
      <c r="L3" s="200"/>
      <c r="M3" s="205"/>
      <c r="N3" s="201"/>
      <c r="P3" s="203"/>
    </row>
    <row r="4" spans="1:17" s="152" customFormat="1" ht="22.5" customHeight="1">
      <c r="A4" s="165" t="s">
        <v>2</v>
      </c>
      <c r="B4" s="165"/>
      <c r="C4" s="178"/>
      <c r="D4" s="185"/>
      <c r="E4" s="269"/>
      <c r="F4" s="153"/>
      <c r="G4" s="153"/>
      <c r="H4" s="154"/>
      <c r="I4" s="155"/>
      <c r="J4" s="157"/>
      <c r="K4" s="156"/>
      <c r="L4" s="156"/>
      <c r="M4" s="155"/>
      <c r="N4" s="155"/>
      <c r="O4" s="155"/>
      <c r="P4" s="175"/>
      <c r="Q4" s="155"/>
    </row>
    <row r="5" spans="1:17" s="152" customFormat="1" ht="22.5" customHeight="1">
      <c r="A5" s="165" t="s">
        <v>3</v>
      </c>
      <c r="B5" s="165"/>
      <c r="C5" s="178"/>
      <c r="D5" s="185"/>
      <c r="E5" s="269"/>
      <c r="F5" s="153"/>
      <c r="G5" s="153"/>
      <c r="H5" s="154"/>
      <c r="I5" s="155"/>
      <c r="J5" s="157"/>
      <c r="K5" s="156"/>
      <c r="L5" s="156"/>
      <c r="M5" s="155"/>
      <c r="N5" s="155"/>
      <c r="O5" s="155"/>
      <c r="P5" s="175"/>
      <c r="Q5" s="155"/>
    </row>
    <row r="6" spans="1:17" s="152" customFormat="1" ht="22.5" customHeight="1">
      <c r="A6" s="165" t="s">
        <v>4</v>
      </c>
      <c r="B6" s="165"/>
      <c r="C6" s="178"/>
      <c r="D6" s="185"/>
      <c r="E6" s="269"/>
      <c r="F6" s="153"/>
      <c r="G6" s="153"/>
      <c r="H6" s="154"/>
      <c r="I6" s="155"/>
      <c r="J6" s="157"/>
      <c r="K6" s="156"/>
      <c r="L6" s="156"/>
      <c r="M6" s="155"/>
      <c r="N6" s="155"/>
      <c r="O6" s="155"/>
      <c r="P6" s="175"/>
      <c r="Q6" s="155"/>
    </row>
    <row r="7" spans="1:17" s="152" customFormat="1" ht="22.5" customHeight="1">
      <c r="A7" s="165" t="s">
        <v>5</v>
      </c>
      <c r="B7" s="165"/>
      <c r="C7" s="178"/>
      <c r="D7" s="185"/>
      <c r="E7" s="269"/>
      <c r="F7" s="153"/>
      <c r="G7" s="153"/>
      <c r="H7" s="154"/>
      <c r="I7" s="155"/>
      <c r="J7" s="157"/>
      <c r="K7" s="156"/>
      <c r="L7" s="156"/>
      <c r="M7" s="155"/>
      <c r="N7" s="155"/>
      <c r="O7" s="155"/>
      <c r="P7" s="175"/>
      <c r="Q7" s="155"/>
    </row>
    <row r="8" spans="1:17" s="152" customFormat="1" ht="22.5" customHeight="1">
      <c r="A8" s="165" t="s">
        <v>6</v>
      </c>
      <c r="B8" s="165"/>
      <c r="C8" s="178"/>
      <c r="D8" s="185"/>
      <c r="E8" s="269"/>
      <c r="F8" s="153"/>
      <c r="G8" s="153"/>
      <c r="H8" s="154"/>
      <c r="I8" s="155"/>
      <c r="J8" s="157"/>
      <c r="K8" s="156"/>
      <c r="L8" s="156"/>
      <c r="M8" s="155"/>
      <c r="N8" s="155"/>
      <c r="O8" s="155"/>
      <c r="P8" s="175"/>
      <c r="Q8" s="155"/>
    </row>
    <row r="9" spans="1:17" s="152" customFormat="1" ht="22.5" customHeight="1">
      <c r="A9" s="165" t="s">
        <v>7</v>
      </c>
      <c r="B9" s="165"/>
      <c r="C9" s="178"/>
      <c r="D9" s="185"/>
      <c r="E9" s="269"/>
      <c r="F9" s="153"/>
      <c r="G9" s="153"/>
      <c r="H9" s="158"/>
      <c r="I9" s="155"/>
      <c r="J9" s="157"/>
      <c r="K9" s="156"/>
      <c r="L9" s="156"/>
      <c r="M9" s="155"/>
      <c r="N9" s="155"/>
      <c r="O9" s="155"/>
      <c r="P9" s="175"/>
      <c r="Q9" s="155"/>
    </row>
    <row r="10" spans="1:17" s="152" customFormat="1" ht="23.25" customHeight="1">
      <c r="A10" s="166" t="s">
        <v>8</v>
      </c>
      <c r="B10" s="166"/>
      <c r="C10" s="179"/>
      <c r="D10" s="186"/>
      <c r="E10" s="270"/>
      <c r="F10" s="159"/>
      <c r="G10" s="159"/>
      <c r="H10" s="292"/>
      <c r="I10" s="155"/>
      <c r="J10" s="160"/>
      <c r="K10" s="161"/>
      <c r="L10" s="161"/>
      <c r="M10" s="162"/>
      <c r="N10" s="163"/>
      <c r="O10" s="156"/>
      <c r="P10" s="176"/>
      <c r="Q10" s="163"/>
    </row>
    <row r="11" spans="1:17" s="152" customFormat="1" ht="23.25" customHeight="1">
      <c r="A11" s="166"/>
      <c r="B11" s="166"/>
      <c r="C11" s="195"/>
      <c r="D11" s="186"/>
      <c r="E11" s="270"/>
      <c r="F11" s="159"/>
      <c r="G11" s="159"/>
      <c r="H11" s="174"/>
      <c r="I11" s="155"/>
      <c r="J11" s="160"/>
      <c r="K11" s="161"/>
      <c r="L11" s="161"/>
      <c r="M11" s="162"/>
      <c r="N11" s="163"/>
      <c r="O11" s="156"/>
      <c r="P11" s="176"/>
      <c r="Q11" s="163"/>
    </row>
    <row r="12" spans="1:17" s="152" customFormat="1" ht="23.25" customHeight="1">
      <c r="A12" s="286" t="s">
        <v>9</v>
      </c>
      <c r="B12" s="286"/>
      <c r="C12" s="287"/>
      <c r="D12" s="288"/>
      <c r="E12" s="289"/>
      <c r="F12" s="289" t="s">
        <v>10</v>
      </c>
      <c r="G12" s="290"/>
      <c r="H12" s="291"/>
      <c r="I12" s="155"/>
      <c r="J12" s="160"/>
      <c r="K12" s="161"/>
      <c r="L12" s="161"/>
      <c r="M12" s="162"/>
      <c r="N12" s="163"/>
      <c r="O12" s="156"/>
      <c r="P12" s="176"/>
      <c r="Q12" s="163"/>
    </row>
    <row r="13" spans="1:17" s="152" customFormat="1" ht="23.25" customHeight="1">
      <c r="A13" s="166"/>
      <c r="B13" s="166"/>
      <c r="C13" s="195"/>
      <c r="D13" s="186"/>
      <c r="E13" s="270"/>
      <c r="F13" s="159"/>
      <c r="G13" s="159"/>
      <c r="H13" s="174"/>
      <c r="I13" s="155"/>
      <c r="J13" s="160"/>
      <c r="K13" s="161"/>
      <c r="L13" s="161"/>
      <c r="M13" s="162"/>
      <c r="N13" s="163"/>
      <c r="O13" s="156"/>
      <c r="P13" s="176"/>
      <c r="Q13" s="163"/>
    </row>
    <row r="14" spans="1:17" s="206" customFormat="1" ht="112.5">
      <c r="A14" s="187" t="s">
        <v>11</v>
      </c>
      <c r="B14" s="188" t="s">
        <v>12</v>
      </c>
      <c r="C14" s="187" t="s">
        <v>13</v>
      </c>
      <c r="D14" s="187" t="s">
        <v>14</v>
      </c>
      <c r="E14" s="187" t="s">
        <v>15</v>
      </c>
      <c r="F14" s="248" t="s">
        <v>16</v>
      </c>
      <c r="G14" s="189" t="s">
        <v>17</v>
      </c>
      <c r="H14" s="177" t="s">
        <v>18</v>
      </c>
      <c r="I14" s="190" t="s">
        <v>19</v>
      </c>
      <c r="J14" s="191" t="s">
        <v>20</v>
      </c>
      <c r="K14" s="192" t="s">
        <v>21</v>
      </c>
      <c r="L14" s="192" t="s">
        <v>22</v>
      </c>
      <c r="M14" s="193" t="s">
        <v>23</v>
      </c>
      <c r="N14" s="191" t="s">
        <v>24</v>
      </c>
      <c r="O14" s="190" t="s">
        <v>25</v>
      </c>
      <c r="P14" s="194" t="s">
        <v>26</v>
      </c>
    </row>
    <row r="15" spans="1:17" s="152" customFormat="1" ht="135" customHeight="1">
      <c r="A15" s="181">
        <v>2</v>
      </c>
      <c r="B15" s="167">
        <v>1</v>
      </c>
      <c r="C15" s="180" t="s">
        <v>27</v>
      </c>
      <c r="D15" s="180" t="s">
        <v>28</v>
      </c>
      <c r="E15" s="271" t="s">
        <v>29</v>
      </c>
      <c r="F15" s="249" t="s">
        <v>30</v>
      </c>
      <c r="G15" s="168">
        <v>301861</v>
      </c>
      <c r="H15" s="207" t="s">
        <v>31</v>
      </c>
      <c r="I15" s="169">
        <v>1</v>
      </c>
      <c r="J15" s="208">
        <v>11.25</v>
      </c>
      <c r="K15" s="182">
        <v>15</v>
      </c>
      <c r="L15" s="246" t="s">
        <v>32</v>
      </c>
      <c r="M15" s="245" t="s">
        <v>32</v>
      </c>
      <c r="N15" s="209">
        <f>J15</f>
        <v>11.25</v>
      </c>
      <c r="O15" s="210"/>
      <c r="P15" s="211">
        <f>IF(O15&gt;=K15,(O15*N15),(O15*J15))</f>
        <v>0</v>
      </c>
      <c r="Q15" s="247" t="s">
        <v>33</v>
      </c>
    </row>
    <row r="16" spans="1:17" s="152" customFormat="1" ht="124.9" customHeight="1">
      <c r="A16" s="181">
        <v>2</v>
      </c>
      <c r="B16" s="167">
        <v>2</v>
      </c>
      <c r="C16" s="180" t="s">
        <v>34</v>
      </c>
      <c r="D16" s="180" t="s">
        <v>35</v>
      </c>
      <c r="E16" s="272" t="s">
        <v>36</v>
      </c>
      <c r="F16" s="250" t="s">
        <v>37</v>
      </c>
      <c r="G16" s="169" t="s">
        <v>38</v>
      </c>
      <c r="H16" s="212" t="s">
        <v>39</v>
      </c>
      <c r="I16" s="169">
        <v>1</v>
      </c>
      <c r="J16" s="208">
        <v>14.76</v>
      </c>
      <c r="K16" s="182">
        <v>6</v>
      </c>
      <c r="L16" s="243" t="s">
        <v>40</v>
      </c>
      <c r="M16" s="244">
        <v>0.15</v>
      </c>
      <c r="N16" s="209">
        <f t="shared" ref="N16:N80" si="0">(J16*(1-M16))</f>
        <v>12.545999999999999</v>
      </c>
      <c r="O16" s="173"/>
      <c r="P16" s="211">
        <f>IF(O16&gt;=K16,(O16*N16),(O16*J16)*(1-C$10))</f>
        <v>0</v>
      </c>
      <c r="Q16" s="160"/>
    </row>
    <row r="17" spans="1:17" s="152" customFormat="1" ht="123" customHeight="1">
      <c r="A17" s="181">
        <v>2</v>
      </c>
      <c r="B17" s="167">
        <v>3</v>
      </c>
      <c r="C17" s="180" t="s">
        <v>34</v>
      </c>
      <c r="D17" s="180" t="s">
        <v>35</v>
      </c>
      <c r="E17" s="272" t="s">
        <v>41</v>
      </c>
      <c r="F17" s="250" t="s">
        <v>42</v>
      </c>
      <c r="G17" s="169" t="s">
        <v>43</v>
      </c>
      <c r="H17" s="212" t="s">
        <v>44</v>
      </c>
      <c r="I17" s="169">
        <v>1</v>
      </c>
      <c r="J17" s="208">
        <v>26.56</v>
      </c>
      <c r="K17" s="182">
        <v>6</v>
      </c>
      <c r="L17" s="243" t="s">
        <v>40</v>
      </c>
      <c r="M17" s="244">
        <v>0.15</v>
      </c>
      <c r="N17" s="209">
        <f t="shared" si="0"/>
        <v>22.575999999999997</v>
      </c>
      <c r="O17" s="173"/>
      <c r="P17" s="211">
        <f t="shared" ref="P17:P19" si="1">IF(O17&gt;=K17,(O17*N17),(O17*J17)*(1-C$10))</f>
        <v>0</v>
      </c>
      <c r="Q17" s="160"/>
    </row>
    <row r="18" spans="1:17" s="152" customFormat="1" ht="124.9" customHeight="1">
      <c r="A18" s="181">
        <v>2</v>
      </c>
      <c r="B18" s="167">
        <v>4</v>
      </c>
      <c r="C18" s="180" t="s">
        <v>34</v>
      </c>
      <c r="D18" s="180" t="s">
        <v>35</v>
      </c>
      <c r="E18" s="272" t="s">
        <v>45</v>
      </c>
      <c r="F18" s="250" t="s">
        <v>46</v>
      </c>
      <c r="G18" s="169" t="s">
        <v>47</v>
      </c>
      <c r="H18" s="212" t="s">
        <v>48</v>
      </c>
      <c r="I18" s="169">
        <v>1</v>
      </c>
      <c r="J18" s="208">
        <v>14.9</v>
      </c>
      <c r="K18" s="182">
        <v>6</v>
      </c>
      <c r="L18" s="243" t="s">
        <v>40</v>
      </c>
      <c r="M18" s="244">
        <v>0.15</v>
      </c>
      <c r="N18" s="209">
        <f t="shared" si="0"/>
        <v>12.664999999999999</v>
      </c>
      <c r="O18" s="173"/>
      <c r="P18" s="211">
        <f t="shared" si="1"/>
        <v>0</v>
      </c>
      <c r="Q18" s="160"/>
    </row>
    <row r="19" spans="1:17" s="152" customFormat="1" ht="123" customHeight="1">
      <c r="A19" s="181">
        <v>2</v>
      </c>
      <c r="B19" s="167">
        <v>5</v>
      </c>
      <c r="C19" s="180" t="s">
        <v>34</v>
      </c>
      <c r="D19" s="180" t="s">
        <v>35</v>
      </c>
      <c r="E19" s="272" t="s">
        <v>49</v>
      </c>
      <c r="F19" s="250" t="s">
        <v>50</v>
      </c>
      <c r="G19" s="169" t="s">
        <v>51</v>
      </c>
      <c r="H19" s="212" t="s">
        <v>52</v>
      </c>
      <c r="I19" s="169">
        <v>1</v>
      </c>
      <c r="J19" s="208">
        <v>26.82</v>
      </c>
      <c r="K19" s="182">
        <v>6</v>
      </c>
      <c r="L19" s="243" t="s">
        <v>40</v>
      </c>
      <c r="M19" s="244">
        <v>0.15</v>
      </c>
      <c r="N19" s="209">
        <f t="shared" si="0"/>
        <v>22.797000000000001</v>
      </c>
      <c r="O19" s="173"/>
      <c r="P19" s="211">
        <f t="shared" si="1"/>
        <v>0</v>
      </c>
      <c r="Q19" s="160"/>
    </row>
    <row r="20" spans="1:17" s="152" customFormat="1" ht="124.9" customHeight="1">
      <c r="A20" s="181">
        <v>2</v>
      </c>
      <c r="B20" s="167">
        <v>6</v>
      </c>
      <c r="C20" s="180" t="s">
        <v>53</v>
      </c>
      <c r="D20" s="180" t="s">
        <v>35</v>
      </c>
      <c r="E20" s="272" t="s">
        <v>54</v>
      </c>
      <c r="F20" s="250" t="s">
        <v>55</v>
      </c>
      <c r="G20" s="169">
        <v>1490699</v>
      </c>
      <c r="H20" s="212" t="s">
        <v>56</v>
      </c>
      <c r="I20" s="169">
        <v>1</v>
      </c>
      <c r="J20" s="208">
        <v>12.42</v>
      </c>
      <c r="K20" s="182">
        <v>15</v>
      </c>
      <c r="L20" s="246" t="s">
        <v>57</v>
      </c>
      <c r="M20" s="245">
        <v>0.25</v>
      </c>
      <c r="N20" s="209">
        <f>(J20*(1-M20))</f>
        <v>9.3149999999999995</v>
      </c>
      <c r="O20" s="173"/>
      <c r="P20" s="211">
        <f>IF(O20&gt;=K20,(O20*N20),(O20*J20))</f>
        <v>0</v>
      </c>
      <c r="Q20" s="160"/>
    </row>
    <row r="21" spans="1:17" s="152" customFormat="1" ht="124.9" customHeight="1" outlineLevel="1">
      <c r="A21" s="181">
        <v>4</v>
      </c>
      <c r="B21" s="167">
        <v>1</v>
      </c>
      <c r="C21" s="169" t="s">
        <v>58</v>
      </c>
      <c r="D21" s="180" t="s">
        <v>28</v>
      </c>
      <c r="E21" s="273" t="s">
        <v>59</v>
      </c>
      <c r="F21" s="251" t="s">
        <v>60</v>
      </c>
      <c r="G21" s="169" t="s">
        <v>61</v>
      </c>
      <c r="H21" s="207" t="s">
        <v>62</v>
      </c>
      <c r="I21" s="169">
        <v>1</v>
      </c>
      <c r="J21" s="208">
        <v>5.05</v>
      </c>
      <c r="K21" s="262">
        <v>6</v>
      </c>
      <c r="L21" s="243" t="s">
        <v>40</v>
      </c>
      <c r="M21" s="244">
        <v>0.2</v>
      </c>
      <c r="N21" s="209">
        <f t="shared" si="0"/>
        <v>4.04</v>
      </c>
      <c r="O21" s="210"/>
      <c r="P21" s="211">
        <f>IF(O21&gt;=K21,(O21*N21),(O21*J21)*(1-C$10))</f>
        <v>0</v>
      </c>
      <c r="Q21" s="160"/>
    </row>
    <row r="22" spans="1:17" s="152" customFormat="1" ht="123" customHeight="1">
      <c r="A22" s="181">
        <v>4</v>
      </c>
      <c r="B22" s="167">
        <v>2</v>
      </c>
      <c r="C22" s="169" t="s">
        <v>58</v>
      </c>
      <c r="D22" s="180" t="s">
        <v>28</v>
      </c>
      <c r="E22" s="274" t="s">
        <v>63</v>
      </c>
      <c r="F22" s="252" t="s">
        <v>64</v>
      </c>
      <c r="G22" s="169">
        <v>300656</v>
      </c>
      <c r="H22" s="207" t="s">
        <v>65</v>
      </c>
      <c r="I22" s="169">
        <v>1</v>
      </c>
      <c r="J22" s="208">
        <v>8.7100000000000009</v>
      </c>
      <c r="K22" s="262">
        <v>36</v>
      </c>
      <c r="L22" s="246" t="s">
        <v>57</v>
      </c>
      <c r="M22" s="245">
        <v>0.35</v>
      </c>
      <c r="N22" s="209">
        <f>(J22*(1-M22))</f>
        <v>5.6615000000000011</v>
      </c>
      <c r="O22" s="213"/>
      <c r="P22" s="211">
        <f>IF(O22&gt;=K22,(O22*N22),(O22*J22))</f>
        <v>0</v>
      </c>
      <c r="Q22" s="160"/>
    </row>
    <row r="23" spans="1:17" s="152" customFormat="1" ht="123" customHeight="1">
      <c r="A23" s="181">
        <v>4</v>
      </c>
      <c r="B23" s="167">
        <v>3</v>
      </c>
      <c r="C23" s="169" t="s">
        <v>58</v>
      </c>
      <c r="D23" s="180" t="s">
        <v>28</v>
      </c>
      <c r="E23" s="271" t="s">
        <v>66</v>
      </c>
      <c r="F23" s="249" t="s">
        <v>67</v>
      </c>
      <c r="G23" s="169" t="s">
        <v>68</v>
      </c>
      <c r="H23" s="207" t="s">
        <v>69</v>
      </c>
      <c r="I23" s="169">
        <v>1</v>
      </c>
      <c r="J23" s="208">
        <v>15.12</v>
      </c>
      <c r="K23" s="262">
        <v>24</v>
      </c>
      <c r="L23" s="246" t="s">
        <v>57</v>
      </c>
      <c r="M23" s="245">
        <v>0.42</v>
      </c>
      <c r="N23" s="209">
        <f t="shared" si="0"/>
        <v>8.7696000000000005</v>
      </c>
      <c r="O23" s="210"/>
      <c r="P23" s="211">
        <f t="shared" ref="P23" si="2">IF(O23&gt;=K23,(O23*N23),(O23*J23))</f>
        <v>0</v>
      </c>
      <c r="Q23" s="160"/>
    </row>
    <row r="24" spans="1:17" s="152" customFormat="1" ht="125.45" customHeight="1" outlineLevel="1">
      <c r="A24" s="181">
        <v>4</v>
      </c>
      <c r="B24" s="167">
        <v>4</v>
      </c>
      <c r="C24" s="169" t="s">
        <v>70</v>
      </c>
      <c r="D24" s="180" t="s">
        <v>28</v>
      </c>
      <c r="E24" s="273" t="s">
        <v>71</v>
      </c>
      <c r="F24" s="251" t="s">
        <v>72</v>
      </c>
      <c r="G24" s="169" t="s">
        <v>73</v>
      </c>
      <c r="H24" s="207" t="s">
        <v>74</v>
      </c>
      <c r="I24" s="169">
        <v>1</v>
      </c>
      <c r="J24" s="208">
        <v>11.73</v>
      </c>
      <c r="K24" s="182">
        <v>10</v>
      </c>
      <c r="L24" s="243" t="s">
        <v>40</v>
      </c>
      <c r="M24" s="244">
        <v>0.1</v>
      </c>
      <c r="N24" s="209">
        <f>(J24*(1-M24))</f>
        <v>10.557</v>
      </c>
      <c r="O24" s="210"/>
      <c r="P24" s="211">
        <f>IF(O24&gt;=K24,(O24*N24),(O24*J24)*(1-C$10))</f>
        <v>0</v>
      </c>
      <c r="Q24" s="160"/>
    </row>
    <row r="25" spans="1:17" s="152" customFormat="1" ht="135" customHeight="1">
      <c r="A25" s="181">
        <v>5</v>
      </c>
      <c r="B25" s="167">
        <v>1</v>
      </c>
      <c r="C25" s="169" t="s">
        <v>75</v>
      </c>
      <c r="D25" s="169" t="s">
        <v>76</v>
      </c>
      <c r="E25" s="275" t="s">
        <v>77</v>
      </c>
      <c r="F25" s="253" t="s">
        <v>78</v>
      </c>
      <c r="G25" s="169" t="s">
        <v>79</v>
      </c>
      <c r="H25" s="214" t="s">
        <v>80</v>
      </c>
      <c r="I25" s="169">
        <v>1</v>
      </c>
      <c r="J25" s="208">
        <v>6.75</v>
      </c>
      <c r="K25" s="182">
        <v>12</v>
      </c>
      <c r="L25" s="243" t="s">
        <v>40</v>
      </c>
      <c r="M25" s="244">
        <v>0.15</v>
      </c>
      <c r="N25" s="209">
        <f t="shared" si="0"/>
        <v>5.7374999999999998</v>
      </c>
      <c r="O25" s="173"/>
      <c r="P25" s="211">
        <f t="shared" ref="P25" si="3">IF(O25&gt;=K25,(O25*N25),(O25*J25)*(1-C$10))</f>
        <v>0</v>
      </c>
      <c r="Q25" s="160"/>
    </row>
    <row r="26" spans="1:17" s="152" customFormat="1" ht="135" customHeight="1">
      <c r="A26" s="181">
        <v>5</v>
      </c>
      <c r="B26" s="167">
        <v>2</v>
      </c>
      <c r="C26" s="169" t="s">
        <v>75</v>
      </c>
      <c r="D26" s="169" t="s">
        <v>76</v>
      </c>
      <c r="E26" s="275" t="s">
        <v>81</v>
      </c>
      <c r="F26" s="253" t="s">
        <v>82</v>
      </c>
      <c r="G26" s="169" t="s">
        <v>83</v>
      </c>
      <c r="H26" s="214" t="s">
        <v>84</v>
      </c>
      <c r="I26" s="169">
        <v>1</v>
      </c>
      <c r="J26" s="208">
        <v>12.75</v>
      </c>
      <c r="K26" s="182">
        <v>10</v>
      </c>
      <c r="L26" s="246" t="s">
        <v>57</v>
      </c>
      <c r="M26" s="245">
        <v>0.33</v>
      </c>
      <c r="N26" s="209">
        <f t="shared" si="0"/>
        <v>8.5424999999999986</v>
      </c>
      <c r="O26" s="173"/>
      <c r="P26" s="211">
        <f t="shared" ref="P26:P28" si="4">IF(O26&gt;=K26,(O26*N26),(O26*J26))</f>
        <v>0</v>
      </c>
      <c r="Q26" s="160"/>
    </row>
    <row r="27" spans="1:17" s="152" customFormat="1" ht="135" customHeight="1">
      <c r="A27" s="181">
        <v>5</v>
      </c>
      <c r="B27" s="167">
        <v>3</v>
      </c>
      <c r="C27" s="169" t="s">
        <v>75</v>
      </c>
      <c r="D27" s="169" t="s">
        <v>76</v>
      </c>
      <c r="E27" s="275" t="s">
        <v>85</v>
      </c>
      <c r="F27" s="253" t="s">
        <v>86</v>
      </c>
      <c r="G27" s="169" t="s">
        <v>87</v>
      </c>
      <c r="H27" s="214" t="s">
        <v>88</v>
      </c>
      <c r="I27" s="169">
        <v>1</v>
      </c>
      <c r="J27" s="208">
        <v>25</v>
      </c>
      <c r="K27" s="182">
        <v>8</v>
      </c>
      <c r="L27" s="246" t="s">
        <v>57</v>
      </c>
      <c r="M27" s="245">
        <v>0.33</v>
      </c>
      <c r="N27" s="209">
        <f t="shared" si="0"/>
        <v>16.75</v>
      </c>
      <c r="O27" s="173"/>
      <c r="P27" s="211">
        <f t="shared" si="4"/>
        <v>0</v>
      </c>
      <c r="Q27" s="160"/>
    </row>
    <row r="28" spans="1:17" s="152" customFormat="1" ht="129" customHeight="1">
      <c r="A28" s="181">
        <v>5</v>
      </c>
      <c r="B28" s="167">
        <v>4</v>
      </c>
      <c r="C28" s="169" t="s">
        <v>75</v>
      </c>
      <c r="D28" s="169" t="s">
        <v>76</v>
      </c>
      <c r="E28" s="275" t="s">
        <v>89</v>
      </c>
      <c r="F28" s="253" t="s">
        <v>90</v>
      </c>
      <c r="G28" s="169">
        <v>3699350</v>
      </c>
      <c r="H28" s="266" t="s">
        <v>91</v>
      </c>
      <c r="I28" s="169">
        <v>1</v>
      </c>
      <c r="J28" s="208">
        <v>18.91</v>
      </c>
      <c r="K28" s="182">
        <v>14</v>
      </c>
      <c r="L28" s="246" t="s">
        <v>57</v>
      </c>
      <c r="M28" s="245">
        <v>0.46</v>
      </c>
      <c r="N28" s="209">
        <f t="shared" si="0"/>
        <v>10.211400000000001</v>
      </c>
      <c r="O28" s="173"/>
      <c r="P28" s="211">
        <f t="shared" si="4"/>
        <v>0</v>
      </c>
      <c r="Q28" s="160"/>
    </row>
    <row r="29" spans="1:17" s="152" customFormat="1" ht="125.45" customHeight="1" outlineLevel="1">
      <c r="A29" s="181">
        <v>5</v>
      </c>
      <c r="B29" s="167">
        <v>5</v>
      </c>
      <c r="C29" s="169" t="s">
        <v>92</v>
      </c>
      <c r="D29" s="169" t="s">
        <v>76</v>
      </c>
      <c r="E29" s="274" t="s">
        <v>93</v>
      </c>
      <c r="F29" s="252" t="s">
        <v>94</v>
      </c>
      <c r="G29" s="264" t="s">
        <v>95</v>
      </c>
      <c r="H29" s="263" t="s">
        <v>96</v>
      </c>
      <c r="I29" s="265">
        <v>1</v>
      </c>
      <c r="J29" s="208">
        <v>22.23</v>
      </c>
      <c r="K29" s="182">
        <v>5</v>
      </c>
      <c r="L29" s="246" t="s">
        <v>57</v>
      </c>
      <c r="M29" s="245">
        <v>0.46</v>
      </c>
      <c r="N29" s="209">
        <f>(J29*(1-M29))</f>
        <v>12.004200000000001</v>
      </c>
      <c r="O29" s="210"/>
      <c r="P29" s="211">
        <f>IF(O29&gt;=K29,(O29*N29),(O29*J29))</f>
        <v>0</v>
      </c>
      <c r="Q29" s="160"/>
    </row>
    <row r="30" spans="1:17" s="152" customFormat="1" ht="135" customHeight="1">
      <c r="A30" s="181">
        <v>5</v>
      </c>
      <c r="B30" s="167">
        <v>6</v>
      </c>
      <c r="C30" s="169" t="s">
        <v>92</v>
      </c>
      <c r="D30" s="169" t="s">
        <v>76</v>
      </c>
      <c r="E30" s="274" t="s">
        <v>97</v>
      </c>
      <c r="F30" s="252" t="s">
        <v>98</v>
      </c>
      <c r="G30" s="169" t="s">
        <v>99</v>
      </c>
      <c r="H30" s="267" t="s">
        <v>100</v>
      </c>
      <c r="I30" s="169">
        <v>1</v>
      </c>
      <c r="J30" s="208">
        <v>46.35</v>
      </c>
      <c r="K30" s="182">
        <v>3</v>
      </c>
      <c r="L30" s="246" t="s">
        <v>57</v>
      </c>
      <c r="M30" s="245">
        <v>0.46</v>
      </c>
      <c r="N30" s="209">
        <f>(J30*(1-M30))</f>
        <v>25.029000000000003</v>
      </c>
      <c r="O30" s="173"/>
      <c r="P30" s="211">
        <f>IF(O30&gt;=K30,(O30*N30),(O30*J30))</f>
        <v>0</v>
      </c>
      <c r="Q30" s="160"/>
    </row>
    <row r="31" spans="1:17" s="152" customFormat="1" ht="123" customHeight="1">
      <c r="A31" s="181">
        <v>6</v>
      </c>
      <c r="B31" s="167">
        <v>1</v>
      </c>
      <c r="C31" s="169" t="s">
        <v>101</v>
      </c>
      <c r="D31" s="180" t="s">
        <v>28</v>
      </c>
      <c r="E31" s="274" t="s">
        <v>102</v>
      </c>
      <c r="F31" s="252" t="s">
        <v>103</v>
      </c>
      <c r="G31" s="169">
        <v>601660</v>
      </c>
      <c r="H31" s="207" t="s">
        <v>104</v>
      </c>
      <c r="I31" s="169">
        <v>1</v>
      </c>
      <c r="J31" s="208">
        <v>10.42</v>
      </c>
      <c r="K31" s="182">
        <v>10</v>
      </c>
      <c r="L31" s="243" t="s">
        <v>40</v>
      </c>
      <c r="M31" s="244">
        <v>0.3</v>
      </c>
      <c r="N31" s="209">
        <f t="shared" si="0"/>
        <v>7.2939999999999996</v>
      </c>
      <c r="O31" s="215"/>
      <c r="P31" s="211">
        <f t="shared" ref="P31:P40" si="5">IF(O31&gt;=K31,(O31*N31),(O31*J31)*(1-C$10))</f>
        <v>0</v>
      </c>
      <c r="Q31" s="160"/>
    </row>
    <row r="32" spans="1:17" s="152" customFormat="1" ht="135" customHeight="1">
      <c r="A32" s="181">
        <v>6</v>
      </c>
      <c r="B32" s="167">
        <v>2</v>
      </c>
      <c r="C32" s="169" t="s">
        <v>101</v>
      </c>
      <c r="D32" s="180" t="s">
        <v>28</v>
      </c>
      <c r="E32" s="276" t="s">
        <v>105</v>
      </c>
      <c r="F32" s="254" t="s">
        <v>106</v>
      </c>
      <c r="G32" s="167" t="s">
        <v>107</v>
      </c>
      <c r="H32" s="207" t="s">
        <v>108</v>
      </c>
      <c r="I32" s="169">
        <v>1</v>
      </c>
      <c r="J32" s="208">
        <v>14.9</v>
      </c>
      <c r="K32" s="182">
        <v>10</v>
      </c>
      <c r="L32" s="243" t="s">
        <v>40</v>
      </c>
      <c r="M32" s="244">
        <v>0.2</v>
      </c>
      <c r="N32" s="209">
        <f t="shared" si="0"/>
        <v>11.920000000000002</v>
      </c>
      <c r="O32" s="210"/>
      <c r="P32" s="211">
        <f t="shared" si="5"/>
        <v>0</v>
      </c>
      <c r="Q32" s="160"/>
    </row>
    <row r="33" spans="1:17" s="152" customFormat="1" ht="135" customHeight="1">
      <c r="A33" s="181">
        <v>6</v>
      </c>
      <c r="B33" s="167">
        <v>3</v>
      </c>
      <c r="C33" s="169" t="s">
        <v>101</v>
      </c>
      <c r="D33" s="180" t="s">
        <v>28</v>
      </c>
      <c r="E33" s="276" t="s">
        <v>109</v>
      </c>
      <c r="F33" s="254" t="s">
        <v>110</v>
      </c>
      <c r="G33" s="167" t="s">
        <v>111</v>
      </c>
      <c r="H33" s="207" t="s">
        <v>112</v>
      </c>
      <c r="I33" s="169">
        <v>1</v>
      </c>
      <c r="J33" s="208">
        <v>23.62</v>
      </c>
      <c r="K33" s="182">
        <v>5</v>
      </c>
      <c r="L33" s="243" t="s">
        <v>40</v>
      </c>
      <c r="M33" s="244">
        <v>0.2</v>
      </c>
      <c r="N33" s="209">
        <f t="shared" si="0"/>
        <v>18.896000000000001</v>
      </c>
      <c r="O33" s="210"/>
      <c r="P33" s="211">
        <f t="shared" si="5"/>
        <v>0</v>
      </c>
      <c r="Q33" s="160"/>
    </row>
    <row r="34" spans="1:17" s="152" customFormat="1" ht="123" customHeight="1">
      <c r="A34" s="181">
        <v>6</v>
      </c>
      <c r="B34" s="167">
        <v>4</v>
      </c>
      <c r="C34" s="169" t="s">
        <v>113</v>
      </c>
      <c r="D34" s="180" t="s">
        <v>28</v>
      </c>
      <c r="E34" s="274" t="s">
        <v>114</v>
      </c>
      <c r="F34" s="252" t="s">
        <v>115</v>
      </c>
      <c r="G34" s="169">
        <v>301156</v>
      </c>
      <c r="H34" s="207" t="s">
        <v>116</v>
      </c>
      <c r="I34" s="169">
        <v>3</v>
      </c>
      <c r="J34" s="208">
        <v>3.28</v>
      </c>
      <c r="K34" s="182">
        <v>12</v>
      </c>
      <c r="L34" s="243" t="s">
        <v>40</v>
      </c>
      <c r="M34" s="244">
        <v>0.2</v>
      </c>
      <c r="N34" s="209">
        <f t="shared" si="0"/>
        <v>2.6240000000000001</v>
      </c>
      <c r="O34" s="215"/>
      <c r="P34" s="211">
        <f t="shared" si="5"/>
        <v>0</v>
      </c>
      <c r="Q34" s="160"/>
    </row>
    <row r="35" spans="1:17" s="152" customFormat="1" ht="124.9" customHeight="1">
      <c r="A35" s="181">
        <v>6</v>
      </c>
      <c r="B35" s="167">
        <v>5</v>
      </c>
      <c r="C35" s="180" t="s">
        <v>117</v>
      </c>
      <c r="D35" s="180" t="s">
        <v>35</v>
      </c>
      <c r="E35" s="277" t="s">
        <v>118</v>
      </c>
      <c r="F35" s="255" t="s">
        <v>119</v>
      </c>
      <c r="G35" s="169" t="s">
        <v>120</v>
      </c>
      <c r="H35" s="212" t="s">
        <v>121</v>
      </c>
      <c r="I35" s="169">
        <v>1</v>
      </c>
      <c r="J35" s="208">
        <v>9.64</v>
      </c>
      <c r="K35" s="182">
        <v>8</v>
      </c>
      <c r="L35" s="243" t="s">
        <v>40</v>
      </c>
      <c r="M35" s="244">
        <v>0.15</v>
      </c>
      <c r="N35" s="209">
        <f t="shared" si="0"/>
        <v>8.1940000000000008</v>
      </c>
      <c r="O35" s="173"/>
      <c r="P35" s="211">
        <f t="shared" si="5"/>
        <v>0</v>
      </c>
      <c r="Q35" s="160"/>
    </row>
    <row r="36" spans="1:17" s="152" customFormat="1" ht="124.9" customHeight="1">
      <c r="A36" s="181">
        <v>6</v>
      </c>
      <c r="B36" s="167">
        <v>6</v>
      </c>
      <c r="C36" s="180" t="s">
        <v>117</v>
      </c>
      <c r="D36" s="180" t="s">
        <v>35</v>
      </c>
      <c r="E36" s="277" t="s">
        <v>122</v>
      </c>
      <c r="F36" s="255" t="s">
        <v>123</v>
      </c>
      <c r="G36" s="169" t="s">
        <v>124</v>
      </c>
      <c r="H36" s="212" t="s">
        <v>125</v>
      </c>
      <c r="I36" s="169">
        <v>1</v>
      </c>
      <c r="J36" s="208">
        <v>17.04</v>
      </c>
      <c r="K36" s="182">
        <v>6</v>
      </c>
      <c r="L36" s="243" t="s">
        <v>40</v>
      </c>
      <c r="M36" s="244">
        <v>0.15</v>
      </c>
      <c r="N36" s="209">
        <f t="shared" si="0"/>
        <v>14.483999999999998</v>
      </c>
      <c r="O36" s="173"/>
      <c r="P36" s="211">
        <f t="shared" si="5"/>
        <v>0</v>
      </c>
      <c r="Q36" s="160"/>
    </row>
    <row r="37" spans="1:17" s="152" customFormat="1" ht="124.9" customHeight="1">
      <c r="A37" s="181">
        <v>6</v>
      </c>
      <c r="B37" s="167">
        <v>7</v>
      </c>
      <c r="C37" s="169" t="s">
        <v>126</v>
      </c>
      <c r="D37" s="180" t="s">
        <v>35</v>
      </c>
      <c r="E37" s="273" t="s">
        <v>127</v>
      </c>
      <c r="F37" s="251" t="s">
        <v>128</v>
      </c>
      <c r="G37" s="169" t="s">
        <v>129</v>
      </c>
      <c r="H37" s="216" t="s">
        <v>130</v>
      </c>
      <c r="I37" s="169">
        <v>1</v>
      </c>
      <c r="J37" s="208">
        <v>11.76</v>
      </c>
      <c r="K37" s="182">
        <v>10</v>
      </c>
      <c r="L37" s="243" t="s">
        <v>40</v>
      </c>
      <c r="M37" s="244">
        <v>0.2</v>
      </c>
      <c r="N37" s="209">
        <f t="shared" si="0"/>
        <v>9.4079999999999995</v>
      </c>
      <c r="O37" s="173"/>
      <c r="P37" s="211">
        <f t="shared" si="5"/>
        <v>0</v>
      </c>
      <c r="Q37" s="160"/>
    </row>
    <row r="38" spans="1:17" s="152" customFormat="1" ht="124.9" customHeight="1">
      <c r="A38" s="181">
        <v>6</v>
      </c>
      <c r="B38" s="167">
        <v>8</v>
      </c>
      <c r="C38" s="169" t="s">
        <v>126</v>
      </c>
      <c r="D38" s="180" t="s">
        <v>35</v>
      </c>
      <c r="E38" s="278" t="s">
        <v>131</v>
      </c>
      <c r="F38" s="256" t="s">
        <v>132</v>
      </c>
      <c r="G38" s="169" t="s">
        <v>133</v>
      </c>
      <c r="H38" s="212" t="s">
        <v>134</v>
      </c>
      <c r="I38" s="169">
        <v>1</v>
      </c>
      <c r="J38" s="208">
        <v>141.19</v>
      </c>
      <c r="K38" s="182">
        <v>1</v>
      </c>
      <c r="L38" s="243" t="s">
        <v>40</v>
      </c>
      <c r="M38" s="244">
        <v>0.25</v>
      </c>
      <c r="N38" s="209">
        <f t="shared" si="0"/>
        <v>105.8925</v>
      </c>
      <c r="O38" s="173"/>
      <c r="P38" s="211">
        <f t="shared" si="5"/>
        <v>0</v>
      </c>
      <c r="Q38" s="160"/>
    </row>
    <row r="39" spans="1:17" s="152" customFormat="1" ht="123" customHeight="1">
      <c r="A39" s="181">
        <v>7</v>
      </c>
      <c r="B39" s="167">
        <v>1</v>
      </c>
      <c r="C39" s="169" t="s">
        <v>135</v>
      </c>
      <c r="D39" s="180" t="s">
        <v>28</v>
      </c>
      <c r="E39" s="274" t="s">
        <v>136</v>
      </c>
      <c r="F39" s="252" t="s">
        <v>137</v>
      </c>
      <c r="G39" s="169">
        <v>301239</v>
      </c>
      <c r="H39" s="207" t="s">
        <v>138</v>
      </c>
      <c r="I39" s="169">
        <v>1</v>
      </c>
      <c r="J39" s="208">
        <v>17.809999999999999</v>
      </c>
      <c r="K39" s="182">
        <v>10</v>
      </c>
      <c r="L39" s="243" t="s">
        <v>40</v>
      </c>
      <c r="M39" s="244">
        <v>0.1</v>
      </c>
      <c r="N39" s="209">
        <f t="shared" si="0"/>
        <v>16.029</v>
      </c>
      <c r="O39" s="215"/>
      <c r="P39" s="211">
        <f t="shared" si="5"/>
        <v>0</v>
      </c>
      <c r="Q39" s="160"/>
    </row>
    <row r="40" spans="1:17" s="152" customFormat="1" ht="124.9" customHeight="1">
      <c r="A40" s="181">
        <v>7</v>
      </c>
      <c r="B40" s="167">
        <v>2</v>
      </c>
      <c r="C40" s="169" t="s">
        <v>135</v>
      </c>
      <c r="D40" s="180" t="s">
        <v>28</v>
      </c>
      <c r="E40" s="274" t="s">
        <v>139</v>
      </c>
      <c r="F40" s="252" t="s">
        <v>140</v>
      </c>
      <c r="G40" s="169">
        <v>301240</v>
      </c>
      <c r="H40" s="207" t="s">
        <v>141</v>
      </c>
      <c r="I40" s="169">
        <v>1</v>
      </c>
      <c r="J40" s="208">
        <v>29.7</v>
      </c>
      <c r="K40" s="182">
        <v>10</v>
      </c>
      <c r="L40" s="243" t="s">
        <v>40</v>
      </c>
      <c r="M40" s="244">
        <v>0.1</v>
      </c>
      <c r="N40" s="209">
        <f t="shared" si="0"/>
        <v>26.73</v>
      </c>
      <c r="O40" s="215"/>
      <c r="P40" s="211">
        <f t="shared" si="5"/>
        <v>0</v>
      </c>
      <c r="Q40" s="160"/>
    </row>
    <row r="41" spans="1:17" s="152" customFormat="1" ht="125.45" customHeight="1">
      <c r="A41" s="181">
        <v>7</v>
      </c>
      <c r="B41" s="167">
        <v>3</v>
      </c>
      <c r="C41" s="169" t="s">
        <v>142</v>
      </c>
      <c r="D41" s="180" t="s">
        <v>28</v>
      </c>
      <c r="E41" s="274" t="s">
        <v>143</v>
      </c>
      <c r="F41" s="252" t="s">
        <v>144</v>
      </c>
      <c r="G41" s="169">
        <v>301241</v>
      </c>
      <c r="H41" s="207" t="s">
        <v>145</v>
      </c>
      <c r="I41" s="169">
        <v>1</v>
      </c>
      <c r="J41" s="208">
        <v>11.22</v>
      </c>
      <c r="K41" s="182">
        <v>10</v>
      </c>
      <c r="L41" s="246" t="s">
        <v>57</v>
      </c>
      <c r="M41" s="245">
        <v>0.3</v>
      </c>
      <c r="N41" s="209">
        <f t="shared" si="0"/>
        <v>7.8540000000000001</v>
      </c>
      <c r="O41" s="215"/>
      <c r="P41" s="211">
        <f>IF(O41&gt;=K41,(O41*N41),(O41*J41))</f>
        <v>0</v>
      </c>
      <c r="Q41" s="160"/>
    </row>
    <row r="42" spans="1:17" s="152" customFormat="1" ht="124.9" customHeight="1">
      <c r="A42" s="181">
        <v>7</v>
      </c>
      <c r="B42" s="167">
        <v>4</v>
      </c>
      <c r="C42" s="169" t="s">
        <v>146</v>
      </c>
      <c r="D42" s="180" t="s">
        <v>35</v>
      </c>
      <c r="E42" s="274" t="s">
        <v>147</v>
      </c>
      <c r="F42" s="257" t="s">
        <v>147</v>
      </c>
      <c r="G42" s="169" t="s">
        <v>148</v>
      </c>
      <c r="H42" s="212" t="s">
        <v>149</v>
      </c>
      <c r="I42" s="169">
        <v>1</v>
      </c>
      <c r="J42" s="208">
        <v>19.190000000000001</v>
      </c>
      <c r="K42" s="182">
        <v>10</v>
      </c>
      <c r="L42" s="243" t="s">
        <v>40</v>
      </c>
      <c r="M42" s="244">
        <v>0.15</v>
      </c>
      <c r="N42" s="209">
        <f t="shared" si="0"/>
        <v>16.311500000000002</v>
      </c>
      <c r="O42" s="173"/>
      <c r="P42" s="211">
        <f>IF(O42&gt;=K42,(O42*N42),(O42*J42)*(1-C$10))</f>
        <v>0</v>
      </c>
      <c r="Q42" s="160"/>
    </row>
    <row r="43" spans="1:17" s="152" customFormat="1" ht="135" customHeight="1">
      <c r="A43" s="181">
        <v>8</v>
      </c>
      <c r="B43" s="167">
        <v>1</v>
      </c>
      <c r="C43" s="169" t="s">
        <v>150</v>
      </c>
      <c r="D43" s="180" t="s">
        <v>151</v>
      </c>
      <c r="E43" s="272" t="s">
        <v>152</v>
      </c>
      <c r="F43" s="250" t="s">
        <v>153</v>
      </c>
      <c r="G43" s="169" t="s">
        <v>154</v>
      </c>
      <c r="H43" s="212" t="s">
        <v>155</v>
      </c>
      <c r="I43" s="169">
        <v>1</v>
      </c>
      <c r="J43" s="208">
        <v>20.39</v>
      </c>
      <c r="K43" s="182">
        <v>5</v>
      </c>
      <c r="L43" s="246" t="s">
        <v>57</v>
      </c>
      <c r="M43" s="245">
        <v>0.25</v>
      </c>
      <c r="N43" s="209">
        <f t="shared" si="0"/>
        <v>15.2925</v>
      </c>
      <c r="O43" s="173"/>
      <c r="P43" s="211">
        <f t="shared" ref="P43:P45" si="6">IF(O43&gt;=K43,(O43*N43),(O43*J43))</f>
        <v>0</v>
      </c>
      <c r="Q43" s="160"/>
    </row>
    <row r="44" spans="1:17" s="152" customFormat="1" ht="135" customHeight="1">
      <c r="A44" s="181">
        <v>8</v>
      </c>
      <c r="B44" s="167">
        <v>2</v>
      </c>
      <c r="C44" s="169" t="s">
        <v>150</v>
      </c>
      <c r="D44" s="180" t="s">
        <v>151</v>
      </c>
      <c r="E44" s="272" t="s">
        <v>156</v>
      </c>
      <c r="F44" s="250" t="s">
        <v>157</v>
      </c>
      <c r="G44" s="169" t="s">
        <v>158</v>
      </c>
      <c r="H44" s="212" t="s">
        <v>159</v>
      </c>
      <c r="I44" s="169">
        <v>1</v>
      </c>
      <c r="J44" s="208">
        <v>29.13</v>
      </c>
      <c r="K44" s="182">
        <v>5</v>
      </c>
      <c r="L44" s="246" t="s">
        <v>57</v>
      </c>
      <c r="M44" s="245">
        <v>0.25</v>
      </c>
      <c r="N44" s="209">
        <f>(J44*(1-M44))</f>
        <v>21.8475</v>
      </c>
      <c r="O44" s="173"/>
      <c r="P44" s="211">
        <f>IF(O44&gt;=K44,(O44*N44),(O44*J44))</f>
        <v>0</v>
      </c>
      <c r="Q44" s="160"/>
    </row>
    <row r="45" spans="1:17" s="152" customFormat="1" ht="135" customHeight="1">
      <c r="A45" s="181">
        <v>8</v>
      </c>
      <c r="B45" s="167">
        <v>3</v>
      </c>
      <c r="C45" s="169" t="s">
        <v>150</v>
      </c>
      <c r="D45" s="180" t="s">
        <v>151</v>
      </c>
      <c r="E45" s="272" t="s">
        <v>160</v>
      </c>
      <c r="F45" s="250" t="s">
        <v>161</v>
      </c>
      <c r="G45" s="169" t="s">
        <v>162</v>
      </c>
      <c r="H45" s="212" t="s">
        <v>163</v>
      </c>
      <c r="I45" s="169">
        <v>1</v>
      </c>
      <c r="J45" s="208">
        <v>26.04</v>
      </c>
      <c r="K45" s="182">
        <v>5</v>
      </c>
      <c r="L45" s="246" t="s">
        <v>57</v>
      </c>
      <c r="M45" s="245">
        <v>0.25</v>
      </c>
      <c r="N45" s="209">
        <f t="shared" si="0"/>
        <v>19.53</v>
      </c>
      <c r="O45" s="173"/>
      <c r="P45" s="211">
        <f t="shared" si="6"/>
        <v>0</v>
      </c>
      <c r="Q45" s="160"/>
    </row>
    <row r="46" spans="1:17" s="152" customFormat="1" ht="123" customHeight="1">
      <c r="A46" s="181">
        <v>10</v>
      </c>
      <c r="B46" s="167">
        <v>1</v>
      </c>
      <c r="C46" s="171" t="s">
        <v>164</v>
      </c>
      <c r="D46" s="180" t="s">
        <v>28</v>
      </c>
      <c r="E46" s="274" t="s">
        <v>165</v>
      </c>
      <c r="F46" s="252" t="s">
        <v>166</v>
      </c>
      <c r="G46" s="169">
        <v>365027</v>
      </c>
      <c r="H46" s="207" t="s">
        <v>167</v>
      </c>
      <c r="I46" s="169">
        <v>1</v>
      </c>
      <c r="J46" s="208">
        <v>11.03</v>
      </c>
      <c r="K46" s="182">
        <v>6</v>
      </c>
      <c r="L46" s="243" t="s">
        <v>40</v>
      </c>
      <c r="M46" s="244">
        <v>0.15</v>
      </c>
      <c r="N46" s="209">
        <f t="shared" si="0"/>
        <v>9.3754999999999988</v>
      </c>
      <c r="O46" s="215"/>
      <c r="P46" s="211">
        <f t="shared" ref="P46:P64" si="7">IF(O46&gt;=K46,(O46*N46),(O46*J46)*(1-C$10))</f>
        <v>0</v>
      </c>
      <c r="Q46" s="160"/>
    </row>
    <row r="47" spans="1:17" s="152" customFormat="1" ht="135" customHeight="1">
      <c r="A47" s="181">
        <v>10</v>
      </c>
      <c r="B47" s="167">
        <v>2</v>
      </c>
      <c r="C47" s="171" t="s">
        <v>168</v>
      </c>
      <c r="D47" s="180" t="s">
        <v>76</v>
      </c>
      <c r="E47" s="274" t="s">
        <v>169</v>
      </c>
      <c r="F47" s="255" t="s">
        <v>169</v>
      </c>
      <c r="G47" s="169" t="s">
        <v>170</v>
      </c>
      <c r="H47" s="214" t="s">
        <v>171</v>
      </c>
      <c r="I47" s="169">
        <v>1</v>
      </c>
      <c r="J47" s="208">
        <v>12.04</v>
      </c>
      <c r="K47" s="182">
        <v>6</v>
      </c>
      <c r="L47" s="243" t="s">
        <v>40</v>
      </c>
      <c r="M47" s="244">
        <v>0.2</v>
      </c>
      <c r="N47" s="209">
        <f t="shared" si="0"/>
        <v>9.6319999999999997</v>
      </c>
      <c r="O47" s="173"/>
      <c r="P47" s="211">
        <f t="shared" si="7"/>
        <v>0</v>
      </c>
      <c r="Q47" s="160"/>
    </row>
    <row r="48" spans="1:17" s="152" customFormat="1" ht="135" customHeight="1">
      <c r="A48" s="181">
        <v>10</v>
      </c>
      <c r="B48" s="167">
        <v>3</v>
      </c>
      <c r="C48" s="171" t="s">
        <v>172</v>
      </c>
      <c r="D48" s="180" t="s">
        <v>76</v>
      </c>
      <c r="E48" s="274" t="s">
        <v>173</v>
      </c>
      <c r="F48" s="255" t="s">
        <v>173</v>
      </c>
      <c r="G48" s="169">
        <v>4870177</v>
      </c>
      <c r="H48" s="214" t="s">
        <v>174</v>
      </c>
      <c r="I48" s="169">
        <v>5</v>
      </c>
      <c r="J48" s="208">
        <v>1.37</v>
      </c>
      <c r="K48" s="182">
        <v>10</v>
      </c>
      <c r="L48" s="243" t="s">
        <v>40</v>
      </c>
      <c r="M48" s="244">
        <v>0.2</v>
      </c>
      <c r="N48" s="209">
        <f t="shared" si="0"/>
        <v>1.0960000000000001</v>
      </c>
      <c r="O48" s="173"/>
      <c r="P48" s="211">
        <f t="shared" si="7"/>
        <v>0</v>
      </c>
      <c r="Q48" s="160"/>
    </row>
    <row r="49" spans="1:17" s="152" customFormat="1" ht="135" customHeight="1">
      <c r="A49" s="181">
        <v>10</v>
      </c>
      <c r="B49" s="167">
        <v>4</v>
      </c>
      <c r="C49" s="171" t="s">
        <v>172</v>
      </c>
      <c r="D49" s="180" t="s">
        <v>76</v>
      </c>
      <c r="E49" s="274" t="s">
        <v>175</v>
      </c>
      <c r="F49" s="255" t="s">
        <v>175</v>
      </c>
      <c r="G49" s="169">
        <v>4870178</v>
      </c>
      <c r="H49" s="214" t="s">
        <v>176</v>
      </c>
      <c r="I49" s="169">
        <v>5</v>
      </c>
      <c r="J49" s="208">
        <v>2.42</v>
      </c>
      <c r="K49" s="182">
        <v>10</v>
      </c>
      <c r="L49" s="243" t="s">
        <v>40</v>
      </c>
      <c r="M49" s="244">
        <v>0.2</v>
      </c>
      <c r="N49" s="209">
        <f t="shared" si="0"/>
        <v>1.9359999999999999</v>
      </c>
      <c r="O49" s="173"/>
      <c r="P49" s="211">
        <f t="shared" si="7"/>
        <v>0</v>
      </c>
      <c r="Q49" s="160"/>
    </row>
    <row r="50" spans="1:17" s="152" customFormat="1" ht="135" customHeight="1">
      <c r="A50" s="181">
        <v>10</v>
      </c>
      <c r="B50" s="167">
        <v>5</v>
      </c>
      <c r="C50" s="171" t="s">
        <v>172</v>
      </c>
      <c r="D50" s="180" t="s">
        <v>76</v>
      </c>
      <c r="E50" s="275" t="s">
        <v>177</v>
      </c>
      <c r="F50" s="250" t="s">
        <v>177</v>
      </c>
      <c r="G50" s="169">
        <v>4870180</v>
      </c>
      <c r="H50" s="214" t="s">
        <v>178</v>
      </c>
      <c r="I50" s="169">
        <v>5</v>
      </c>
      <c r="J50" s="208">
        <v>1.64</v>
      </c>
      <c r="K50" s="182">
        <v>10</v>
      </c>
      <c r="L50" s="243" t="s">
        <v>40</v>
      </c>
      <c r="M50" s="244">
        <v>0.2</v>
      </c>
      <c r="N50" s="209">
        <f t="shared" si="0"/>
        <v>1.3120000000000001</v>
      </c>
      <c r="O50" s="173"/>
      <c r="P50" s="211">
        <f t="shared" si="7"/>
        <v>0</v>
      </c>
      <c r="Q50" s="160"/>
    </row>
    <row r="51" spans="1:17" s="152" customFormat="1" ht="135" customHeight="1">
      <c r="A51" s="181">
        <v>10</v>
      </c>
      <c r="B51" s="167">
        <v>6</v>
      </c>
      <c r="C51" s="171" t="s">
        <v>179</v>
      </c>
      <c r="D51" s="180" t="s">
        <v>76</v>
      </c>
      <c r="E51" s="275" t="s">
        <v>180</v>
      </c>
      <c r="F51" s="253" t="s">
        <v>181</v>
      </c>
      <c r="G51" s="169" t="s">
        <v>182</v>
      </c>
      <c r="H51" s="214" t="s">
        <v>183</v>
      </c>
      <c r="I51" s="169">
        <v>1</v>
      </c>
      <c r="J51" s="208">
        <v>2.9</v>
      </c>
      <c r="K51" s="182">
        <v>10</v>
      </c>
      <c r="L51" s="243" t="s">
        <v>40</v>
      </c>
      <c r="M51" s="244">
        <v>0.2</v>
      </c>
      <c r="N51" s="209">
        <f t="shared" si="0"/>
        <v>2.3199999999999998</v>
      </c>
      <c r="O51" s="173"/>
      <c r="P51" s="211">
        <f t="shared" si="7"/>
        <v>0</v>
      </c>
      <c r="Q51" s="160"/>
    </row>
    <row r="52" spans="1:17" s="152" customFormat="1" ht="135" customHeight="1">
      <c r="A52" s="181">
        <v>10</v>
      </c>
      <c r="B52" s="167">
        <v>7</v>
      </c>
      <c r="C52" s="171" t="s">
        <v>179</v>
      </c>
      <c r="D52" s="180" t="s">
        <v>76</v>
      </c>
      <c r="E52" s="275" t="s">
        <v>184</v>
      </c>
      <c r="F52" s="253" t="s">
        <v>185</v>
      </c>
      <c r="G52" s="169" t="s">
        <v>186</v>
      </c>
      <c r="H52" s="214" t="s">
        <v>187</v>
      </c>
      <c r="I52" s="169">
        <v>1</v>
      </c>
      <c r="J52" s="208">
        <v>2.9</v>
      </c>
      <c r="K52" s="182">
        <v>10</v>
      </c>
      <c r="L52" s="243" t="s">
        <v>40</v>
      </c>
      <c r="M52" s="244">
        <v>0.2</v>
      </c>
      <c r="N52" s="209">
        <f t="shared" si="0"/>
        <v>2.3199999999999998</v>
      </c>
      <c r="O52" s="173"/>
      <c r="P52" s="211">
        <f t="shared" si="7"/>
        <v>0</v>
      </c>
      <c r="Q52" s="160"/>
    </row>
    <row r="53" spans="1:17" s="152" customFormat="1" ht="135" customHeight="1">
      <c r="A53" s="181">
        <v>10</v>
      </c>
      <c r="B53" s="167">
        <v>8</v>
      </c>
      <c r="C53" s="171" t="s">
        <v>179</v>
      </c>
      <c r="D53" s="180" t="s">
        <v>76</v>
      </c>
      <c r="E53" s="275" t="s">
        <v>188</v>
      </c>
      <c r="F53" s="253" t="s">
        <v>189</v>
      </c>
      <c r="G53" s="169" t="s">
        <v>190</v>
      </c>
      <c r="H53" s="214" t="s">
        <v>191</v>
      </c>
      <c r="I53" s="169">
        <v>1</v>
      </c>
      <c r="J53" s="208">
        <v>7.54</v>
      </c>
      <c r="K53" s="182">
        <v>10</v>
      </c>
      <c r="L53" s="243" t="s">
        <v>40</v>
      </c>
      <c r="M53" s="244">
        <v>0.2</v>
      </c>
      <c r="N53" s="209">
        <f t="shared" si="0"/>
        <v>6.032</v>
      </c>
      <c r="O53" s="173"/>
      <c r="P53" s="211">
        <f t="shared" si="7"/>
        <v>0</v>
      </c>
      <c r="Q53" s="160"/>
    </row>
    <row r="54" spans="1:17" s="152" customFormat="1" ht="135" customHeight="1">
      <c r="A54" s="181">
        <v>11</v>
      </c>
      <c r="B54" s="167" t="s">
        <v>32</v>
      </c>
      <c r="C54" s="171" t="s">
        <v>192</v>
      </c>
      <c r="D54" s="180" t="s">
        <v>35</v>
      </c>
      <c r="E54" s="279" t="s">
        <v>193</v>
      </c>
      <c r="F54" s="258" t="s">
        <v>194</v>
      </c>
      <c r="G54" s="169" t="s">
        <v>195</v>
      </c>
      <c r="H54" s="212" t="s">
        <v>196</v>
      </c>
      <c r="I54" s="169">
        <v>6</v>
      </c>
      <c r="J54" s="208">
        <v>3.35</v>
      </c>
      <c r="K54" s="182">
        <v>12</v>
      </c>
      <c r="L54" s="243" t="s">
        <v>40</v>
      </c>
      <c r="M54" s="244">
        <v>0.35</v>
      </c>
      <c r="N54" s="209">
        <f t="shared" si="0"/>
        <v>2.1775000000000002</v>
      </c>
      <c r="O54" s="217"/>
      <c r="P54" s="211">
        <f t="shared" si="7"/>
        <v>0</v>
      </c>
      <c r="Q54" s="160"/>
    </row>
    <row r="55" spans="1:17" s="152" customFormat="1" ht="135" customHeight="1">
      <c r="A55" s="181">
        <v>11</v>
      </c>
      <c r="B55" s="167" t="s">
        <v>32</v>
      </c>
      <c r="C55" s="171" t="s">
        <v>192</v>
      </c>
      <c r="D55" s="180" t="s">
        <v>35</v>
      </c>
      <c r="E55" s="279" t="s">
        <v>197</v>
      </c>
      <c r="F55" s="258" t="s">
        <v>198</v>
      </c>
      <c r="G55" s="169" t="s">
        <v>199</v>
      </c>
      <c r="H55" s="212" t="s">
        <v>200</v>
      </c>
      <c r="I55" s="169">
        <v>6</v>
      </c>
      <c r="J55" s="208">
        <v>3.35</v>
      </c>
      <c r="K55" s="182">
        <v>12</v>
      </c>
      <c r="L55" s="243" t="s">
        <v>40</v>
      </c>
      <c r="M55" s="244">
        <v>0.35</v>
      </c>
      <c r="N55" s="209">
        <f t="shared" si="0"/>
        <v>2.1775000000000002</v>
      </c>
      <c r="O55" s="173"/>
      <c r="P55" s="211">
        <f t="shared" si="7"/>
        <v>0</v>
      </c>
      <c r="Q55" s="160"/>
    </row>
    <row r="56" spans="1:17" s="152" customFormat="1" ht="135" customHeight="1">
      <c r="A56" s="181">
        <v>11</v>
      </c>
      <c r="B56" s="167" t="s">
        <v>32</v>
      </c>
      <c r="C56" s="171" t="s">
        <v>192</v>
      </c>
      <c r="D56" s="180" t="s">
        <v>35</v>
      </c>
      <c r="E56" s="279" t="s">
        <v>201</v>
      </c>
      <c r="F56" s="258" t="s">
        <v>202</v>
      </c>
      <c r="G56" s="169" t="s">
        <v>203</v>
      </c>
      <c r="H56" s="212" t="s">
        <v>204</v>
      </c>
      <c r="I56" s="169">
        <v>6</v>
      </c>
      <c r="J56" s="208">
        <v>3.35</v>
      </c>
      <c r="K56" s="182">
        <v>12</v>
      </c>
      <c r="L56" s="243" t="s">
        <v>40</v>
      </c>
      <c r="M56" s="244">
        <v>0.35</v>
      </c>
      <c r="N56" s="209">
        <f t="shared" si="0"/>
        <v>2.1775000000000002</v>
      </c>
      <c r="O56" s="217"/>
      <c r="P56" s="211">
        <f t="shared" si="7"/>
        <v>0</v>
      </c>
      <c r="Q56" s="160"/>
    </row>
    <row r="57" spans="1:17" s="152" customFormat="1" ht="135" customHeight="1">
      <c r="A57" s="181">
        <v>11</v>
      </c>
      <c r="B57" s="167" t="s">
        <v>32</v>
      </c>
      <c r="C57" s="171" t="s">
        <v>192</v>
      </c>
      <c r="D57" s="180" t="s">
        <v>35</v>
      </c>
      <c r="E57" s="279" t="s">
        <v>205</v>
      </c>
      <c r="F57" s="258" t="s">
        <v>206</v>
      </c>
      <c r="G57" s="169" t="s">
        <v>207</v>
      </c>
      <c r="H57" s="212" t="s">
        <v>208</v>
      </c>
      <c r="I57" s="169">
        <v>3</v>
      </c>
      <c r="J57" s="208">
        <v>7.41</v>
      </c>
      <c r="K57" s="182">
        <v>12</v>
      </c>
      <c r="L57" s="243" t="s">
        <v>40</v>
      </c>
      <c r="M57" s="244">
        <v>0.35</v>
      </c>
      <c r="N57" s="209">
        <f t="shared" si="0"/>
        <v>4.8165000000000004</v>
      </c>
      <c r="O57" s="173"/>
      <c r="P57" s="211">
        <f t="shared" si="7"/>
        <v>0</v>
      </c>
      <c r="Q57" s="160"/>
    </row>
    <row r="58" spans="1:17" s="152" customFormat="1" ht="135" customHeight="1">
      <c r="A58" s="181">
        <v>11</v>
      </c>
      <c r="B58" s="167" t="s">
        <v>32</v>
      </c>
      <c r="C58" s="171" t="s">
        <v>192</v>
      </c>
      <c r="D58" s="180" t="s">
        <v>35</v>
      </c>
      <c r="E58" s="279" t="s">
        <v>209</v>
      </c>
      <c r="F58" s="258" t="s">
        <v>210</v>
      </c>
      <c r="G58" s="169" t="s">
        <v>211</v>
      </c>
      <c r="H58" s="212" t="s">
        <v>212</v>
      </c>
      <c r="I58" s="169">
        <v>3</v>
      </c>
      <c r="J58" s="208">
        <v>7.41</v>
      </c>
      <c r="K58" s="182">
        <v>12</v>
      </c>
      <c r="L58" s="243" t="s">
        <v>40</v>
      </c>
      <c r="M58" s="244">
        <v>0.35</v>
      </c>
      <c r="N58" s="209">
        <f t="shared" si="0"/>
        <v>4.8165000000000004</v>
      </c>
      <c r="O58" s="217"/>
      <c r="P58" s="211">
        <f t="shared" si="7"/>
        <v>0</v>
      </c>
      <c r="Q58" s="160"/>
    </row>
    <row r="59" spans="1:17" s="152" customFormat="1" ht="135" customHeight="1">
      <c r="A59" s="181">
        <v>11</v>
      </c>
      <c r="B59" s="167" t="s">
        <v>32</v>
      </c>
      <c r="C59" s="171" t="s">
        <v>213</v>
      </c>
      <c r="D59" s="180" t="s">
        <v>35</v>
      </c>
      <c r="E59" s="279" t="s">
        <v>214</v>
      </c>
      <c r="F59" s="258" t="s">
        <v>215</v>
      </c>
      <c r="G59" s="169" t="s">
        <v>216</v>
      </c>
      <c r="H59" s="212" t="s">
        <v>217</v>
      </c>
      <c r="I59" s="169">
        <v>6</v>
      </c>
      <c r="J59" s="208">
        <v>3.35</v>
      </c>
      <c r="K59" s="182">
        <v>12</v>
      </c>
      <c r="L59" s="243" t="s">
        <v>40</v>
      </c>
      <c r="M59" s="244">
        <v>0.35</v>
      </c>
      <c r="N59" s="209">
        <f t="shared" si="0"/>
        <v>2.1775000000000002</v>
      </c>
      <c r="O59" s="173"/>
      <c r="P59" s="211">
        <f t="shared" si="7"/>
        <v>0</v>
      </c>
      <c r="Q59" s="160"/>
    </row>
    <row r="60" spans="1:17" s="152" customFormat="1" ht="135" customHeight="1">
      <c r="A60" s="181">
        <v>11</v>
      </c>
      <c r="B60" s="167" t="s">
        <v>32</v>
      </c>
      <c r="C60" s="171" t="s">
        <v>213</v>
      </c>
      <c r="D60" s="180" t="s">
        <v>35</v>
      </c>
      <c r="E60" s="279" t="s">
        <v>218</v>
      </c>
      <c r="F60" s="258" t="s">
        <v>219</v>
      </c>
      <c r="G60" s="169" t="s">
        <v>220</v>
      </c>
      <c r="H60" s="212" t="s">
        <v>221</v>
      </c>
      <c r="I60" s="169">
        <v>6</v>
      </c>
      <c r="J60" s="208">
        <v>3.35</v>
      </c>
      <c r="K60" s="182">
        <v>12</v>
      </c>
      <c r="L60" s="243" t="s">
        <v>40</v>
      </c>
      <c r="M60" s="244">
        <v>0.35</v>
      </c>
      <c r="N60" s="209">
        <f t="shared" si="0"/>
        <v>2.1775000000000002</v>
      </c>
      <c r="O60" s="217"/>
      <c r="P60" s="211">
        <f t="shared" si="7"/>
        <v>0</v>
      </c>
      <c r="Q60" s="160"/>
    </row>
    <row r="61" spans="1:17" s="152" customFormat="1" ht="135" customHeight="1">
      <c r="A61" s="181">
        <v>11</v>
      </c>
      <c r="B61" s="167" t="s">
        <v>32</v>
      </c>
      <c r="C61" s="171" t="s">
        <v>213</v>
      </c>
      <c r="D61" s="180" t="s">
        <v>35</v>
      </c>
      <c r="E61" s="279" t="s">
        <v>222</v>
      </c>
      <c r="F61" s="258" t="s">
        <v>223</v>
      </c>
      <c r="G61" s="169" t="s">
        <v>224</v>
      </c>
      <c r="H61" s="212" t="s">
        <v>225</v>
      </c>
      <c r="I61" s="169">
        <v>6</v>
      </c>
      <c r="J61" s="208">
        <v>3.35</v>
      </c>
      <c r="K61" s="182">
        <v>12</v>
      </c>
      <c r="L61" s="243" t="s">
        <v>40</v>
      </c>
      <c r="M61" s="244">
        <v>0.35</v>
      </c>
      <c r="N61" s="209">
        <f t="shared" si="0"/>
        <v>2.1775000000000002</v>
      </c>
      <c r="O61" s="173"/>
      <c r="P61" s="211">
        <f t="shared" si="7"/>
        <v>0</v>
      </c>
      <c r="Q61" s="160"/>
    </row>
    <row r="62" spans="1:17" s="152" customFormat="1" ht="135" customHeight="1">
      <c r="A62" s="181">
        <v>11</v>
      </c>
      <c r="B62" s="167" t="s">
        <v>32</v>
      </c>
      <c r="C62" s="171" t="s">
        <v>213</v>
      </c>
      <c r="D62" s="180" t="s">
        <v>35</v>
      </c>
      <c r="E62" s="279" t="s">
        <v>226</v>
      </c>
      <c r="F62" s="258" t="s">
        <v>227</v>
      </c>
      <c r="G62" s="169" t="s">
        <v>228</v>
      </c>
      <c r="H62" s="212" t="s">
        <v>229</v>
      </c>
      <c r="I62" s="169">
        <v>3</v>
      </c>
      <c r="J62" s="208">
        <v>4.37</v>
      </c>
      <c r="K62" s="182">
        <v>12</v>
      </c>
      <c r="L62" s="243" t="s">
        <v>40</v>
      </c>
      <c r="M62" s="244">
        <v>0.35</v>
      </c>
      <c r="N62" s="209">
        <f t="shared" si="0"/>
        <v>2.8405</v>
      </c>
      <c r="O62" s="217"/>
      <c r="P62" s="211">
        <f t="shared" si="7"/>
        <v>0</v>
      </c>
      <c r="Q62" s="160"/>
    </row>
    <row r="63" spans="1:17" s="152" customFormat="1" ht="135" customHeight="1">
      <c r="A63" s="181">
        <v>11</v>
      </c>
      <c r="B63" s="167" t="s">
        <v>32</v>
      </c>
      <c r="C63" s="171" t="s">
        <v>213</v>
      </c>
      <c r="D63" s="180" t="s">
        <v>35</v>
      </c>
      <c r="E63" s="279" t="s">
        <v>230</v>
      </c>
      <c r="F63" s="258" t="s">
        <v>231</v>
      </c>
      <c r="G63" s="169" t="s">
        <v>232</v>
      </c>
      <c r="H63" s="212" t="s">
        <v>233</v>
      </c>
      <c r="I63" s="169">
        <v>3</v>
      </c>
      <c r="J63" s="208">
        <v>7.41</v>
      </c>
      <c r="K63" s="182">
        <v>12</v>
      </c>
      <c r="L63" s="243" t="s">
        <v>40</v>
      </c>
      <c r="M63" s="244">
        <v>0.35</v>
      </c>
      <c r="N63" s="209">
        <f t="shared" si="0"/>
        <v>4.8165000000000004</v>
      </c>
      <c r="O63" s="173"/>
      <c r="P63" s="211">
        <f t="shared" si="7"/>
        <v>0</v>
      </c>
      <c r="Q63" s="160"/>
    </row>
    <row r="64" spans="1:17" s="152" customFormat="1" ht="135" customHeight="1">
      <c r="A64" s="181">
        <v>11</v>
      </c>
      <c r="B64" s="167" t="s">
        <v>32</v>
      </c>
      <c r="C64" s="171" t="s">
        <v>213</v>
      </c>
      <c r="D64" s="180" t="s">
        <v>35</v>
      </c>
      <c r="E64" s="279" t="s">
        <v>234</v>
      </c>
      <c r="F64" s="258" t="s">
        <v>235</v>
      </c>
      <c r="G64" s="169" t="s">
        <v>236</v>
      </c>
      <c r="H64" s="212" t="s">
        <v>237</v>
      </c>
      <c r="I64" s="169">
        <v>3</v>
      </c>
      <c r="J64" s="208">
        <v>7.41</v>
      </c>
      <c r="K64" s="182">
        <v>12</v>
      </c>
      <c r="L64" s="243" t="s">
        <v>40</v>
      </c>
      <c r="M64" s="244">
        <v>0.35</v>
      </c>
      <c r="N64" s="209">
        <f t="shared" si="0"/>
        <v>4.8165000000000004</v>
      </c>
      <c r="O64" s="217"/>
      <c r="P64" s="211">
        <f t="shared" si="7"/>
        <v>0</v>
      </c>
      <c r="Q64" s="160"/>
    </row>
    <row r="65" spans="1:17" s="152" customFormat="1" ht="135" customHeight="1">
      <c r="A65" s="181">
        <v>11</v>
      </c>
      <c r="B65" s="167">
        <v>1</v>
      </c>
      <c r="C65" s="171" t="s">
        <v>238</v>
      </c>
      <c r="D65" s="180" t="s">
        <v>151</v>
      </c>
      <c r="E65" s="272" t="s">
        <v>239</v>
      </c>
      <c r="F65" s="250" t="s">
        <v>240</v>
      </c>
      <c r="G65" s="169" t="s">
        <v>241</v>
      </c>
      <c r="H65" s="212" t="s">
        <v>242</v>
      </c>
      <c r="I65" s="169">
        <v>1</v>
      </c>
      <c r="J65" s="208">
        <v>7.8</v>
      </c>
      <c r="K65" s="182">
        <v>8</v>
      </c>
      <c r="L65" s="246" t="s">
        <v>57</v>
      </c>
      <c r="M65" s="245">
        <v>0.3</v>
      </c>
      <c r="N65" s="209">
        <f t="shared" si="0"/>
        <v>5.46</v>
      </c>
      <c r="O65" s="217"/>
      <c r="P65" s="211">
        <f t="shared" ref="P65:P93" si="8">IF(O65&gt;=K65,(O65*N65),(O65*J65))</f>
        <v>0</v>
      </c>
      <c r="Q65" s="160"/>
    </row>
    <row r="66" spans="1:17" s="152" customFormat="1" ht="135" customHeight="1">
      <c r="A66" s="181">
        <v>11</v>
      </c>
      <c r="B66" s="167">
        <v>2</v>
      </c>
      <c r="C66" s="171" t="s">
        <v>238</v>
      </c>
      <c r="D66" s="180" t="s">
        <v>151</v>
      </c>
      <c r="E66" s="272" t="s">
        <v>243</v>
      </c>
      <c r="F66" s="250" t="s">
        <v>244</v>
      </c>
      <c r="G66" s="169" t="s">
        <v>245</v>
      </c>
      <c r="H66" s="212" t="s">
        <v>246</v>
      </c>
      <c r="I66" s="169">
        <v>1</v>
      </c>
      <c r="J66" s="208">
        <v>4.63</v>
      </c>
      <c r="K66" s="182">
        <v>10</v>
      </c>
      <c r="L66" s="246" t="s">
        <v>57</v>
      </c>
      <c r="M66" s="245">
        <v>0.3</v>
      </c>
      <c r="N66" s="209">
        <f t="shared" si="0"/>
        <v>3.2409999999999997</v>
      </c>
      <c r="O66" s="173"/>
      <c r="P66" s="211">
        <f t="shared" si="8"/>
        <v>0</v>
      </c>
      <c r="Q66" s="160"/>
    </row>
    <row r="67" spans="1:17" s="152" customFormat="1" ht="135" customHeight="1" collapsed="1">
      <c r="A67" s="181">
        <v>12</v>
      </c>
      <c r="B67" s="167">
        <v>1</v>
      </c>
      <c r="C67" s="181" t="s">
        <v>247</v>
      </c>
      <c r="D67" s="180" t="s">
        <v>35</v>
      </c>
      <c r="E67" s="278" t="s">
        <v>248</v>
      </c>
      <c r="F67" s="256" t="s">
        <v>249</v>
      </c>
      <c r="G67" s="169" t="s">
        <v>250</v>
      </c>
      <c r="H67" s="212" t="s">
        <v>251</v>
      </c>
      <c r="I67" s="169">
        <v>1</v>
      </c>
      <c r="J67" s="208">
        <v>11.94</v>
      </c>
      <c r="K67" s="182">
        <v>5</v>
      </c>
      <c r="L67" s="246" t="s">
        <v>57</v>
      </c>
      <c r="M67" s="245">
        <v>0.3</v>
      </c>
      <c r="N67" s="209">
        <f>(J67*(1-M67))</f>
        <v>8.3579999999999988</v>
      </c>
      <c r="O67" s="173"/>
      <c r="P67" s="211">
        <f>IF(O67&gt;=K67,(O67*N67),(O67*J67))</f>
        <v>0</v>
      </c>
      <c r="Q67" s="160"/>
    </row>
    <row r="68" spans="1:17" s="152" customFormat="1" ht="132.6" customHeight="1">
      <c r="A68" s="181">
        <v>12</v>
      </c>
      <c r="B68" s="167">
        <v>2</v>
      </c>
      <c r="C68" s="181" t="s">
        <v>247</v>
      </c>
      <c r="D68" s="180" t="s">
        <v>35</v>
      </c>
      <c r="E68" s="278" t="s">
        <v>252</v>
      </c>
      <c r="F68" s="256" t="s">
        <v>253</v>
      </c>
      <c r="G68" s="169" t="s">
        <v>254</v>
      </c>
      <c r="H68" s="212" t="s">
        <v>255</v>
      </c>
      <c r="I68" s="169">
        <v>1</v>
      </c>
      <c r="J68" s="208">
        <v>11.94</v>
      </c>
      <c r="K68" s="182">
        <v>5</v>
      </c>
      <c r="L68" s="246" t="s">
        <v>57</v>
      </c>
      <c r="M68" s="245">
        <v>0.3</v>
      </c>
      <c r="N68" s="209">
        <f>(J68*(1-M68))</f>
        <v>8.3579999999999988</v>
      </c>
      <c r="O68" s="173"/>
      <c r="P68" s="211">
        <f>IF(O68&gt;=K68,(O68*N68),(O68*J68))</f>
        <v>0</v>
      </c>
      <c r="Q68" s="160"/>
    </row>
    <row r="69" spans="1:17" s="152" customFormat="1" ht="130.9" customHeight="1">
      <c r="A69" s="181">
        <v>12</v>
      </c>
      <c r="B69" s="167">
        <v>3</v>
      </c>
      <c r="C69" s="181" t="s">
        <v>247</v>
      </c>
      <c r="D69" s="180" t="s">
        <v>35</v>
      </c>
      <c r="E69" s="278" t="s">
        <v>256</v>
      </c>
      <c r="F69" s="256" t="s">
        <v>257</v>
      </c>
      <c r="G69" s="169" t="s">
        <v>258</v>
      </c>
      <c r="H69" s="212" t="s">
        <v>259</v>
      </c>
      <c r="I69" s="169">
        <v>1</v>
      </c>
      <c r="J69" s="208">
        <v>11.94</v>
      </c>
      <c r="K69" s="182">
        <v>5</v>
      </c>
      <c r="L69" s="246" t="s">
        <v>57</v>
      </c>
      <c r="M69" s="245">
        <v>0.3</v>
      </c>
      <c r="N69" s="209">
        <f>(J69*(1-M69))</f>
        <v>8.3579999999999988</v>
      </c>
      <c r="O69" s="173"/>
      <c r="P69" s="211">
        <f>IF(O69&gt;=K69,(O69*N69),(O69*J69))</f>
        <v>0</v>
      </c>
      <c r="Q69" s="160"/>
    </row>
    <row r="70" spans="1:17" s="152" customFormat="1" ht="135" customHeight="1">
      <c r="A70" s="181">
        <v>12</v>
      </c>
      <c r="B70" s="167">
        <v>4</v>
      </c>
      <c r="C70" s="181" t="s">
        <v>247</v>
      </c>
      <c r="D70" s="180" t="s">
        <v>35</v>
      </c>
      <c r="E70" s="278" t="s">
        <v>260</v>
      </c>
      <c r="F70" s="256" t="s">
        <v>261</v>
      </c>
      <c r="G70" s="169" t="s">
        <v>262</v>
      </c>
      <c r="H70" s="212" t="s">
        <v>263</v>
      </c>
      <c r="I70" s="169">
        <v>1</v>
      </c>
      <c r="J70" s="208">
        <v>11.94</v>
      </c>
      <c r="K70" s="182">
        <v>5</v>
      </c>
      <c r="L70" s="246" t="s">
        <v>57</v>
      </c>
      <c r="M70" s="245">
        <v>0.3</v>
      </c>
      <c r="N70" s="209">
        <f>(J70*(1-M70))</f>
        <v>8.3579999999999988</v>
      </c>
      <c r="O70" s="173"/>
      <c r="P70" s="211">
        <f>IF(O70&gt;=K70,(O70*N70),(O70*J70))</f>
        <v>0</v>
      </c>
      <c r="Q70" s="160"/>
    </row>
    <row r="71" spans="1:17" s="152" customFormat="1" ht="153" customHeight="1">
      <c r="A71" s="181">
        <v>12</v>
      </c>
      <c r="B71" s="167">
        <v>5</v>
      </c>
      <c r="C71" s="181" t="s">
        <v>247</v>
      </c>
      <c r="D71" s="180" t="s">
        <v>35</v>
      </c>
      <c r="E71" s="278" t="s">
        <v>264</v>
      </c>
      <c r="F71" s="256" t="s">
        <v>265</v>
      </c>
      <c r="G71" s="169" t="s">
        <v>266</v>
      </c>
      <c r="H71" s="212" t="s">
        <v>267</v>
      </c>
      <c r="I71" s="169">
        <v>1</v>
      </c>
      <c r="J71" s="208">
        <v>11.94</v>
      </c>
      <c r="K71" s="182">
        <v>5</v>
      </c>
      <c r="L71" s="246" t="s">
        <v>57</v>
      </c>
      <c r="M71" s="245">
        <v>0.3</v>
      </c>
      <c r="N71" s="209">
        <f>(J71*(1-M71))</f>
        <v>8.3579999999999988</v>
      </c>
      <c r="O71" s="173"/>
      <c r="P71" s="211">
        <f>IF(O71&gt;=K71,(O71*N71),(O71*J71))</f>
        <v>0</v>
      </c>
      <c r="Q71" s="160"/>
    </row>
    <row r="72" spans="1:17" s="152" customFormat="1" ht="153" customHeight="1">
      <c r="A72" s="181">
        <v>12</v>
      </c>
      <c r="B72" s="167">
        <v>6</v>
      </c>
      <c r="C72" s="181" t="s">
        <v>247</v>
      </c>
      <c r="D72" s="180" t="s">
        <v>35</v>
      </c>
      <c r="E72" s="278" t="s">
        <v>268</v>
      </c>
      <c r="F72" s="256" t="s">
        <v>269</v>
      </c>
      <c r="G72" s="169" t="s">
        <v>270</v>
      </c>
      <c r="H72" s="212" t="s">
        <v>271</v>
      </c>
      <c r="I72" s="169">
        <v>1</v>
      </c>
      <c r="J72" s="208">
        <v>11.94</v>
      </c>
      <c r="K72" s="182">
        <v>5</v>
      </c>
      <c r="L72" s="246" t="s">
        <v>57</v>
      </c>
      <c r="M72" s="245">
        <v>0.3</v>
      </c>
      <c r="N72" s="209">
        <f t="shared" si="0"/>
        <v>8.3579999999999988</v>
      </c>
      <c r="O72" s="173"/>
      <c r="P72" s="211">
        <f t="shared" si="8"/>
        <v>0</v>
      </c>
      <c r="Q72" s="160"/>
    </row>
    <row r="73" spans="1:17" s="152" customFormat="1" ht="153" customHeight="1">
      <c r="A73" s="181">
        <v>12</v>
      </c>
      <c r="B73" s="167">
        <v>7</v>
      </c>
      <c r="C73" s="181" t="s">
        <v>247</v>
      </c>
      <c r="D73" s="180" t="s">
        <v>35</v>
      </c>
      <c r="E73" s="278" t="s">
        <v>272</v>
      </c>
      <c r="F73" s="256" t="s">
        <v>273</v>
      </c>
      <c r="G73" s="169" t="s">
        <v>274</v>
      </c>
      <c r="H73" s="212" t="s">
        <v>275</v>
      </c>
      <c r="I73" s="169">
        <v>1</v>
      </c>
      <c r="J73" s="208">
        <v>11.94</v>
      </c>
      <c r="K73" s="182">
        <v>5</v>
      </c>
      <c r="L73" s="246" t="s">
        <v>57</v>
      </c>
      <c r="M73" s="245">
        <v>0.3</v>
      </c>
      <c r="N73" s="209">
        <f t="shared" si="0"/>
        <v>8.3579999999999988</v>
      </c>
      <c r="O73" s="173"/>
      <c r="P73" s="211">
        <f t="shared" si="8"/>
        <v>0</v>
      </c>
      <c r="Q73" s="160"/>
    </row>
    <row r="74" spans="1:17" s="152" customFormat="1" ht="132.6" customHeight="1">
      <c r="A74" s="181">
        <v>12</v>
      </c>
      <c r="B74" s="167">
        <v>8</v>
      </c>
      <c r="C74" s="181" t="s">
        <v>247</v>
      </c>
      <c r="D74" s="180" t="s">
        <v>35</v>
      </c>
      <c r="E74" s="277" t="s">
        <v>276</v>
      </c>
      <c r="F74" s="255" t="s">
        <v>277</v>
      </c>
      <c r="G74" s="169" t="s">
        <v>278</v>
      </c>
      <c r="H74" s="212" t="s">
        <v>279</v>
      </c>
      <c r="I74" s="169">
        <v>1</v>
      </c>
      <c r="J74" s="208">
        <v>11.94</v>
      </c>
      <c r="K74" s="182">
        <v>5</v>
      </c>
      <c r="L74" s="246" t="s">
        <v>57</v>
      </c>
      <c r="M74" s="245">
        <v>0.3</v>
      </c>
      <c r="N74" s="209">
        <f>(J74*(1-M74))</f>
        <v>8.3579999999999988</v>
      </c>
      <c r="O74" s="173"/>
      <c r="P74" s="211">
        <f>IF(O74&gt;=K74,(O74*N74),(O74*J74))</f>
        <v>0</v>
      </c>
      <c r="Q74" s="160"/>
    </row>
    <row r="75" spans="1:17" s="152" customFormat="1" ht="135" customHeight="1">
      <c r="A75" s="181">
        <v>12</v>
      </c>
      <c r="B75" s="167">
        <v>9</v>
      </c>
      <c r="C75" s="181" t="s">
        <v>247</v>
      </c>
      <c r="D75" s="180" t="s">
        <v>35</v>
      </c>
      <c r="E75" s="277" t="s">
        <v>280</v>
      </c>
      <c r="F75" s="255" t="s">
        <v>281</v>
      </c>
      <c r="G75" s="169" t="s">
        <v>282</v>
      </c>
      <c r="H75" s="212" t="s">
        <v>283</v>
      </c>
      <c r="I75" s="169">
        <v>1</v>
      </c>
      <c r="J75" s="208">
        <v>11.94</v>
      </c>
      <c r="K75" s="182">
        <v>5</v>
      </c>
      <c r="L75" s="246" t="s">
        <v>57</v>
      </c>
      <c r="M75" s="245">
        <v>0.3</v>
      </c>
      <c r="N75" s="209">
        <f>(J75*(1-M75))</f>
        <v>8.3579999999999988</v>
      </c>
      <c r="O75" s="173"/>
      <c r="P75" s="211">
        <f>IF(O75&gt;=K75,(O75*N75),(O75*J75))</f>
        <v>0</v>
      </c>
      <c r="Q75" s="160"/>
    </row>
    <row r="76" spans="1:17" s="152" customFormat="1" ht="135" customHeight="1" collapsed="1">
      <c r="A76" s="181">
        <v>12</v>
      </c>
      <c r="B76" s="167">
        <v>10</v>
      </c>
      <c r="C76" s="181" t="s">
        <v>247</v>
      </c>
      <c r="D76" s="180" t="s">
        <v>35</v>
      </c>
      <c r="E76" s="277" t="s">
        <v>284</v>
      </c>
      <c r="F76" s="255" t="s">
        <v>285</v>
      </c>
      <c r="G76" s="169" t="s">
        <v>286</v>
      </c>
      <c r="H76" s="212" t="s">
        <v>287</v>
      </c>
      <c r="I76" s="169">
        <v>1</v>
      </c>
      <c r="J76" s="208">
        <v>11.94</v>
      </c>
      <c r="K76" s="182">
        <v>5</v>
      </c>
      <c r="L76" s="246" t="s">
        <v>57</v>
      </c>
      <c r="M76" s="245">
        <v>0.3</v>
      </c>
      <c r="N76" s="209">
        <f t="shared" si="0"/>
        <v>8.3579999999999988</v>
      </c>
      <c r="O76" s="173"/>
      <c r="P76" s="211">
        <f t="shared" si="8"/>
        <v>0</v>
      </c>
      <c r="Q76" s="160"/>
    </row>
    <row r="77" spans="1:17" s="152" customFormat="1" ht="130.9" customHeight="1">
      <c r="A77" s="181">
        <v>12</v>
      </c>
      <c r="B77" s="167">
        <v>11</v>
      </c>
      <c r="C77" s="181" t="s">
        <v>247</v>
      </c>
      <c r="D77" s="180" t="s">
        <v>35</v>
      </c>
      <c r="E77" s="277" t="s">
        <v>288</v>
      </c>
      <c r="F77" s="255" t="s">
        <v>289</v>
      </c>
      <c r="G77" s="169" t="s">
        <v>290</v>
      </c>
      <c r="H77" s="212" t="s">
        <v>291</v>
      </c>
      <c r="I77" s="169">
        <v>1</v>
      </c>
      <c r="J77" s="208">
        <v>11.94</v>
      </c>
      <c r="K77" s="182">
        <v>5</v>
      </c>
      <c r="L77" s="246" t="s">
        <v>57</v>
      </c>
      <c r="M77" s="245">
        <v>0.3</v>
      </c>
      <c r="N77" s="209">
        <f t="shared" si="0"/>
        <v>8.3579999999999988</v>
      </c>
      <c r="O77" s="173"/>
      <c r="P77" s="211">
        <f t="shared" si="8"/>
        <v>0</v>
      </c>
      <c r="Q77" s="160"/>
    </row>
    <row r="78" spans="1:17" s="152" customFormat="1" ht="135" customHeight="1" collapsed="1">
      <c r="A78" s="181">
        <v>12</v>
      </c>
      <c r="B78" s="167">
        <v>12</v>
      </c>
      <c r="C78" s="181" t="s">
        <v>247</v>
      </c>
      <c r="D78" s="180" t="s">
        <v>35</v>
      </c>
      <c r="E78" s="276" t="s">
        <v>292</v>
      </c>
      <c r="F78" s="254" t="s">
        <v>293</v>
      </c>
      <c r="G78" s="169" t="s">
        <v>294</v>
      </c>
      <c r="H78" s="212" t="s">
        <v>295</v>
      </c>
      <c r="I78" s="169">
        <v>1</v>
      </c>
      <c r="J78" s="208">
        <v>25.15</v>
      </c>
      <c r="K78" s="182">
        <v>5</v>
      </c>
      <c r="L78" s="246" t="s">
        <v>57</v>
      </c>
      <c r="M78" s="245">
        <v>0.3</v>
      </c>
      <c r="N78" s="209">
        <f>(J78*(1-M78))</f>
        <v>17.604999999999997</v>
      </c>
      <c r="O78" s="173"/>
      <c r="P78" s="211">
        <f>IF(O78&gt;=K78,(O78*N78),(O78*J78))</f>
        <v>0</v>
      </c>
      <c r="Q78" s="160"/>
    </row>
    <row r="79" spans="1:17" s="152" customFormat="1" ht="135" customHeight="1" collapsed="1">
      <c r="A79" s="181">
        <v>12</v>
      </c>
      <c r="B79" s="167">
        <v>13</v>
      </c>
      <c r="C79" s="181" t="s">
        <v>247</v>
      </c>
      <c r="D79" s="180" t="s">
        <v>35</v>
      </c>
      <c r="E79" s="278" t="s">
        <v>296</v>
      </c>
      <c r="F79" s="256" t="s">
        <v>297</v>
      </c>
      <c r="G79" s="169" t="s">
        <v>298</v>
      </c>
      <c r="H79" s="212" t="s">
        <v>299</v>
      </c>
      <c r="I79" s="169">
        <v>1</v>
      </c>
      <c r="J79" s="208">
        <v>25.15</v>
      </c>
      <c r="K79" s="182">
        <v>5</v>
      </c>
      <c r="L79" s="246" t="s">
        <v>57</v>
      </c>
      <c r="M79" s="245">
        <v>0.3</v>
      </c>
      <c r="N79" s="209">
        <f t="shared" si="0"/>
        <v>17.604999999999997</v>
      </c>
      <c r="O79" s="173"/>
      <c r="P79" s="211">
        <f t="shared" si="8"/>
        <v>0</v>
      </c>
      <c r="Q79" s="160"/>
    </row>
    <row r="80" spans="1:17" s="152" customFormat="1" ht="135" customHeight="1" collapsed="1">
      <c r="A80" s="181">
        <v>12</v>
      </c>
      <c r="B80" s="167">
        <v>14</v>
      </c>
      <c r="C80" s="181" t="s">
        <v>247</v>
      </c>
      <c r="D80" s="180" t="s">
        <v>35</v>
      </c>
      <c r="E80" s="278" t="s">
        <v>300</v>
      </c>
      <c r="F80" s="256" t="s">
        <v>301</v>
      </c>
      <c r="G80" s="169" t="s">
        <v>302</v>
      </c>
      <c r="H80" s="212" t="s">
        <v>303</v>
      </c>
      <c r="I80" s="169">
        <v>1</v>
      </c>
      <c r="J80" s="208">
        <v>25.15</v>
      </c>
      <c r="K80" s="182">
        <v>5</v>
      </c>
      <c r="L80" s="246" t="s">
        <v>57</v>
      </c>
      <c r="M80" s="245">
        <v>0.3</v>
      </c>
      <c r="N80" s="209">
        <f t="shared" si="0"/>
        <v>17.604999999999997</v>
      </c>
      <c r="O80" s="173"/>
      <c r="P80" s="211">
        <f t="shared" si="8"/>
        <v>0</v>
      </c>
      <c r="Q80" s="160"/>
    </row>
    <row r="81" spans="1:68" s="152" customFormat="1" ht="124.9" customHeight="1">
      <c r="A81" s="181">
        <v>13</v>
      </c>
      <c r="B81" s="167">
        <v>1</v>
      </c>
      <c r="C81" s="181" t="s">
        <v>247</v>
      </c>
      <c r="D81" s="180" t="s">
        <v>35</v>
      </c>
      <c r="E81" s="278" t="s">
        <v>304</v>
      </c>
      <c r="F81" s="256" t="s">
        <v>305</v>
      </c>
      <c r="G81" s="169" t="s">
        <v>306</v>
      </c>
      <c r="H81" s="212" t="s">
        <v>307</v>
      </c>
      <c r="I81" s="169">
        <v>1</v>
      </c>
      <c r="J81" s="208">
        <v>47.8</v>
      </c>
      <c r="K81" s="182">
        <v>5</v>
      </c>
      <c r="L81" s="246" t="s">
        <v>57</v>
      </c>
      <c r="M81" s="245">
        <v>0.3</v>
      </c>
      <c r="N81" s="209">
        <f t="shared" ref="N81:N142" si="9">(J81*(1-M81))</f>
        <v>33.459999999999994</v>
      </c>
      <c r="O81" s="173"/>
      <c r="P81" s="211">
        <f t="shared" si="8"/>
        <v>0</v>
      </c>
      <c r="Q81" s="160"/>
    </row>
    <row r="82" spans="1:68" s="152" customFormat="1" ht="124.9" customHeight="1">
      <c r="A82" s="181">
        <v>13</v>
      </c>
      <c r="B82" s="167">
        <v>2</v>
      </c>
      <c r="C82" s="181" t="s">
        <v>247</v>
      </c>
      <c r="D82" s="180" t="s">
        <v>35</v>
      </c>
      <c r="E82" s="278" t="s">
        <v>308</v>
      </c>
      <c r="F82" s="256" t="s">
        <v>309</v>
      </c>
      <c r="G82" s="169" t="s">
        <v>310</v>
      </c>
      <c r="H82" s="212" t="s">
        <v>311</v>
      </c>
      <c r="I82" s="169">
        <v>1</v>
      </c>
      <c r="J82" s="208">
        <v>47.8</v>
      </c>
      <c r="K82" s="182">
        <v>5</v>
      </c>
      <c r="L82" s="246" t="s">
        <v>57</v>
      </c>
      <c r="M82" s="245">
        <v>0.3</v>
      </c>
      <c r="N82" s="209">
        <f>(J82*(1-M82))</f>
        <v>33.459999999999994</v>
      </c>
      <c r="O82" s="173"/>
      <c r="P82" s="211">
        <f>IF(O82&gt;=K82,(O82*N82),(O82*J82))</f>
        <v>0</v>
      </c>
      <c r="Q82" s="160"/>
    </row>
    <row r="83" spans="1:68" s="218" customFormat="1" ht="119.25" customHeight="1">
      <c r="A83" s="181">
        <v>13</v>
      </c>
      <c r="B83" s="167">
        <v>3</v>
      </c>
      <c r="C83" s="181" t="s">
        <v>247</v>
      </c>
      <c r="D83" s="180" t="s">
        <v>35</v>
      </c>
      <c r="E83" s="272" t="s">
        <v>312</v>
      </c>
      <c r="F83" s="250" t="s">
        <v>313</v>
      </c>
      <c r="G83" s="169" t="s">
        <v>314</v>
      </c>
      <c r="H83" s="212" t="s">
        <v>315</v>
      </c>
      <c r="I83" s="169">
        <v>1</v>
      </c>
      <c r="J83" s="208">
        <v>47.8</v>
      </c>
      <c r="K83" s="182">
        <v>5</v>
      </c>
      <c r="L83" s="246" t="s">
        <v>57</v>
      </c>
      <c r="M83" s="245">
        <v>0.3</v>
      </c>
      <c r="N83" s="209">
        <f t="shared" si="9"/>
        <v>33.459999999999994</v>
      </c>
      <c r="O83" s="173"/>
      <c r="P83" s="211">
        <f t="shared" si="8"/>
        <v>0</v>
      </c>
      <c r="Q83" s="160"/>
      <c r="R83" s="155"/>
      <c r="S83" s="155"/>
      <c r="T83" s="155"/>
      <c r="U83" s="155"/>
      <c r="V83" s="155"/>
      <c r="W83" s="155"/>
      <c r="X83" s="155"/>
      <c r="Y83" s="155"/>
      <c r="Z83" s="155"/>
      <c r="AA83" s="155"/>
      <c r="AB83" s="155"/>
      <c r="AC83" s="155"/>
      <c r="AD83" s="155"/>
      <c r="AE83" s="155"/>
      <c r="AF83" s="155"/>
      <c r="AG83" s="155"/>
      <c r="AH83" s="155"/>
      <c r="AI83" s="155"/>
      <c r="AJ83" s="155"/>
      <c r="AK83" s="155"/>
      <c r="AL83" s="155"/>
      <c r="AM83" s="155"/>
      <c r="AN83" s="155"/>
      <c r="AO83" s="155"/>
      <c r="AP83" s="155"/>
      <c r="AQ83" s="155"/>
      <c r="AR83" s="155"/>
      <c r="AS83" s="155"/>
      <c r="AT83" s="155"/>
      <c r="AU83" s="155"/>
      <c r="AV83" s="155"/>
      <c r="AW83" s="155"/>
      <c r="AX83" s="155"/>
      <c r="AY83" s="155"/>
      <c r="AZ83" s="155"/>
      <c r="BA83" s="155"/>
      <c r="BB83" s="155"/>
      <c r="BC83" s="155"/>
      <c r="BD83" s="155"/>
      <c r="BE83" s="155"/>
      <c r="BF83" s="155"/>
      <c r="BG83" s="155"/>
      <c r="BH83" s="155"/>
      <c r="BI83" s="155"/>
      <c r="BJ83" s="155"/>
      <c r="BK83" s="155"/>
      <c r="BL83" s="155"/>
      <c r="BM83" s="155"/>
      <c r="BN83" s="155"/>
      <c r="BO83" s="155"/>
      <c r="BP83" s="155"/>
    </row>
    <row r="84" spans="1:68" s="152" customFormat="1" ht="125.45" customHeight="1">
      <c r="A84" s="181">
        <v>13</v>
      </c>
      <c r="B84" s="167">
        <v>4</v>
      </c>
      <c r="C84" s="181" t="s">
        <v>247</v>
      </c>
      <c r="D84" s="180" t="s">
        <v>35</v>
      </c>
      <c r="E84" s="278" t="s">
        <v>316</v>
      </c>
      <c r="F84" s="256" t="s">
        <v>317</v>
      </c>
      <c r="G84" s="169" t="s">
        <v>318</v>
      </c>
      <c r="H84" s="212" t="s">
        <v>319</v>
      </c>
      <c r="I84" s="169">
        <v>1</v>
      </c>
      <c r="J84" s="208">
        <v>47.8</v>
      </c>
      <c r="K84" s="182">
        <v>5</v>
      </c>
      <c r="L84" s="246" t="s">
        <v>57</v>
      </c>
      <c r="M84" s="245">
        <v>0.3</v>
      </c>
      <c r="N84" s="209">
        <f t="shared" si="9"/>
        <v>33.459999999999994</v>
      </c>
      <c r="O84" s="173"/>
      <c r="P84" s="211">
        <f t="shared" si="8"/>
        <v>0</v>
      </c>
      <c r="Q84" s="160"/>
    </row>
    <row r="85" spans="1:68" s="152" customFormat="1" ht="124.5" customHeight="1">
      <c r="A85" s="181">
        <v>13</v>
      </c>
      <c r="B85" s="167">
        <v>5</v>
      </c>
      <c r="C85" s="181" t="s">
        <v>247</v>
      </c>
      <c r="D85" s="180" t="s">
        <v>35</v>
      </c>
      <c r="E85" s="278" t="s">
        <v>320</v>
      </c>
      <c r="F85" s="256" t="s">
        <v>321</v>
      </c>
      <c r="G85" s="169" t="s">
        <v>322</v>
      </c>
      <c r="H85" s="212" t="s">
        <v>323</v>
      </c>
      <c r="I85" s="169">
        <v>1</v>
      </c>
      <c r="J85" s="208">
        <v>95.6</v>
      </c>
      <c r="K85" s="182">
        <v>5</v>
      </c>
      <c r="L85" s="246" t="s">
        <v>57</v>
      </c>
      <c r="M85" s="245">
        <v>0.3</v>
      </c>
      <c r="N85" s="209">
        <f t="shared" si="9"/>
        <v>66.919999999999987</v>
      </c>
      <c r="O85" s="173"/>
      <c r="P85" s="211">
        <f t="shared" si="8"/>
        <v>0</v>
      </c>
      <c r="Q85" s="160"/>
    </row>
    <row r="86" spans="1:68" s="152" customFormat="1" ht="153" customHeight="1">
      <c r="A86" s="181">
        <v>14</v>
      </c>
      <c r="B86" s="167">
        <v>1</v>
      </c>
      <c r="C86" s="181" t="s">
        <v>324</v>
      </c>
      <c r="D86" s="180" t="s">
        <v>35</v>
      </c>
      <c r="E86" s="278" t="s">
        <v>325</v>
      </c>
      <c r="F86" s="256" t="s">
        <v>326</v>
      </c>
      <c r="G86" s="169" t="s">
        <v>327</v>
      </c>
      <c r="H86" s="212" t="s">
        <v>328</v>
      </c>
      <c r="I86" s="169">
        <v>1</v>
      </c>
      <c r="J86" s="208">
        <v>12.9</v>
      </c>
      <c r="K86" s="182">
        <v>5</v>
      </c>
      <c r="L86" s="246" t="s">
        <v>57</v>
      </c>
      <c r="M86" s="245">
        <v>0.3</v>
      </c>
      <c r="N86" s="209">
        <f t="shared" si="9"/>
        <v>9.0299999999999994</v>
      </c>
      <c r="O86" s="173"/>
      <c r="P86" s="211">
        <f t="shared" si="8"/>
        <v>0</v>
      </c>
      <c r="Q86" s="160"/>
    </row>
    <row r="87" spans="1:68" s="152" customFormat="1" ht="153" customHeight="1">
      <c r="A87" s="181">
        <v>14</v>
      </c>
      <c r="B87" s="167">
        <v>2</v>
      </c>
      <c r="C87" s="181" t="s">
        <v>324</v>
      </c>
      <c r="D87" s="180" t="s">
        <v>35</v>
      </c>
      <c r="E87" s="278" t="s">
        <v>329</v>
      </c>
      <c r="F87" s="256" t="s">
        <v>330</v>
      </c>
      <c r="G87" s="169" t="s">
        <v>331</v>
      </c>
      <c r="H87" s="212" t="s">
        <v>332</v>
      </c>
      <c r="I87" s="169">
        <v>1</v>
      </c>
      <c r="J87" s="208">
        <v>12.9</v>
      </c>
      <c r="K87" s="182">
        <v>5</v>
      </c>
      <c r="L87" s="246" t="s">
        <v>57</v>
      </c>
      <c r="M87" s="245">
        <v>0.3</v>
      </c>
      <c r="N87" s="209">
        <f t="shared" si="9"/>
        <v>9.0299999999999994</v>
      </c>
      <c r="O87" s="173"/>
      <c r="P87" s="211">
        <f t="shared" si="8"/>
        <v>0</v>
      </c>
      <c r="Q87" s="160"/>
    </row>
    <row r="88" spans="1:68" s="152" customFormat="1" ht="153" customHeight="1">
      <c r="A88" s="181">
        <v>14</v>
      </c>
      <c r="B88" s="167">
        <v>3</v>
      </c>
      <c r="C88" s="181" t="s">
        <v>324</v>
      </c>
      <c r="D88" s="180" t="s">
        <v>35</v>
      </c>
      <c r="E88" s="278" t="s">
        <v>333</v>
      </c>
      <c r="F88" s="256" t="s">
        <v>334</v>
      </c>
      <c r="G88" s="169" t="s">
        <v>335</v>
      </c>
      <c r="H88" s="212" t="s">
        <v>336</v>
      </c>
      <c r="I88" s="169">
        <v>1</v>
      </c>
      <c r="J88" s="208">
        <v>12.9</v>
      </c>
      <c r="K88" s="182">
        <v>5</v>
      </c>
      <c r="L88" s="246" t="s">
        <v>57</v>
      </c>
      <c r="M88" s="245">
        <v>0.3</v>
      </c>
      <c r="N88" s="209">
        <f t="shared" si="9"/>
        <v>9.0299999999999994</v>
      </c>
      <c r="O88" s="173"/>
      <c r="P88" s="211">
        <f t="shared" si="8"/>
        <v>0</v>
      </c>
      <c r="Q88" s="160"/>
    </row>
    <row r="89" spans="1:68" s="152" customFormat="1" ht="153" customHeight="1">
      <c r="A89" s="181">
        <v>14</v>
      </c>
      <c r="B89" s="167">
        <v>4</v>
      </c>
      <c r="C89" s="181" t="s">
        <v>324</v>
      </c>
      <c r="D89" s="180" t="s">
        <v>35</v>
      </c>
      <c r="E89" s="278" t="s">
        <v>337</v>
      </c>
      <c r="F89" s="256" t="s">
        <v>338</v>
      </c>
      <c r="G89" s="169" t="s">
        <v>339</v>
      </c>
      <c r="H89" s="212" t="s">
        <v>340</v>
      </c>
      <c r="I89" s="169">
        <v>1</v>
      </c>
      <c r="J89" s="208">
        <v>12.9</v>
      </c>
      <c r="K89" s="182">
        <v>5</v>
      </c>
      <c r="L89" s="246" t="s">
        <v>57</v>
      </c>
      <c r="M89" s="245">
        <v>0.3</v>
      </c>
      <c r="N89" s="209">
        <f t="shared" si="9"/>
        <v>9.0299999999999994</v>
      </c>
      <c r="O89" s="173"/>
      <c r="P89" s="211">
        <f t="shared" si="8"/>
        <v>0</v>
      </c>
      <c r="Q89" s="160"/>
    </row>
    <row r="90" spans="1:68" s="152" customFormat="1" ht="153" customHeight="1">
      <c r="A90" s="181">
        <v>14</v>
      </c>
      <c r="B90" s="167">
        <v>5</v>
      </c>
      <c r="C90" s="181" t="s">
        <v>324</v>
      </c>
      <c r="D90" s="180" t="s">
        <v>35</v>
      </c>
      <c r="E90" s="278" t="s">
        <v>341</v>
      </c>
      <c r="F90" s="256" t="s">
        <v>342</v>
      </c>
      <c r="G90" s="169" t="s">
        <v>343</v>
      </c>
      <c r="H90" s="212" t="s">
        <v>344</v>
      </c>
      <c r="I90" s="169">
        <v>1</v>
      </c>
      <c r="J90" s="208">
        <v>27.14</v>
      </c>
      <c r="K90" s="182">
        <v>5</v>
      </c>
      <c r="L90" s="246" t="s">
        <v>57</v>
      </c>
      <c r="M90" s="245">
        <v>0.25</v>
      </c>
      <c r="N90" s="209">
        <f t="shared" si="9"/>
        <v>20.355</v>
      </c>
      <c r="O90" s="173"/>
      <c r="P90" s="211">
        <f t="shared" si="8"/>
        <v>0</v>
      </c>
      <c r="Q90" s="160"/>
    </row>
    <row r="91" spans="1:68" s="152" customFormat="1" ht="135" customHeight="1">
      <c r="A91" s="181">
        <v>14</v>
      </c>
      <c r="B91" s="167">
        <v>6</v>
      </c>
      <c r="C91" s="181" t="s">
        <v>324</v>
      </c>
      <c r="D91" s="180" t="s">
        <v>35</v>
      </c>
      <c r="E91" s="278" t="s">
        <v>345</v>
      </c>
      <c r="F91" s="256" t="s">
        <v>346</v>
      </c>
      <c r="G91" s="169" t="s">
        <v>347</v>
      </c>
      <c r="H91" s="212" t="s">
        <v>348</v>
      </c>
      <c r="I91" s="169">
        <v>1</v>
      </c>
      <c r="J91" s="208">
        <v>27.14</v>
      </c>
      <c r="K91" s="182">
        <v>5</v>
      </c>
      <c r="L91" s="246" t="s">
        <v>57</v>
      </c>
      <c r="M91" s="245">
        <v>0.25</v>
      </c>
      <c r="N91" s="209">
        <f t="shared" si="9"/>
        <v>20.355</v>
      </c>
      <c r="O91" s="173"/>
      <c r="P91" s="211">
        <f t="shared" si="8"/>
        <v>0</v>
      </c>
      <c r="Q91" s="160"/>
    </row>
    <row r="92" spans="1:68" s="152" customFormat="1" ht="124.9" customHeight="1">
      <c r="A92" s="181">
        <v>14</v>
      </c>
      <c r="B92" s="167">
        <v>7</v>
      </c>
      <c r="C92" s="181" t="s">
        <v>324</v>
      </c>
      <c r="D92" s="180" t="s">
        <v>35</v>
      </c>
      <c r="E92" s="278" t="s">
        <v>349</v>
      </c>
      <c r="F92" s="256" t="s">
        <v>350</v>
      </c>
      <c r="G92" s="169" t="s">
        <v>351</v>
      </c>
      <c r="H92" s="212" t="s">
        <v>352</v>
      </c>
      <c r="I92" s="169">
        <v>1</v>
      </c>
      <c r="J92" s="208">
        <v>51.56</v>
      </c>
      <c r="K92" s="182">
        <v>5</v>
      </c>
      <c r="L92" s="246" t="s">
        <v>57</v>
      </c>
      <c r="M92" s="245">
        <v>0.25</v>
      </c>
      <c r="N92" s="209">
        <f t="shared" si="9"/>
        <v>38.67</v>
      </c>
      <c r="O92" s="173"/>
      <c r="P92" s="211">
        <f t="shared" si="8"/>
        <v>0</v>
      </c>
      <c r="Q92" s="160"/>
    </row>
    <row r="93" spans="1:68" s="152" customFormat="1" ht="124.9" customHeight="1">
      <c r="A93" s="181">
        <v>14</v>
      </c>
      <c r="B93" s="167">
        <v>8</v>
      </c>
      <c r="C93" s="181" t="s">
        <v>353</v>
      </c>
      <c r="D93" s="180" t="s">
        <v>35</v>
      </c>
      <c r="E93" s="278" t="s">
        <v>354</v>
      </c>
      <c r="F93" s="256" t="s">
        <v>355</v>
      </c>
      <c r="G93" s="169" t="s">
        <v>356</v>
      </c>
      <c r="H93" s="212" t="s">
        <v>357</v>
      </c>
      <c r="I93" s="169">
        <v>1</v>
      </c>
      <c r="J93" s="208">
        <v>47.8</v>
      </c>
      <c r="K93" s="182">
        <v>5</v>
      </c>
      <c r="L93" s="246" t="s">
        <v>57</v>
      </c>
      <c r="M93" s="245">
        <v>0.25</v>
      </c>
      <c r="N93" s="209">
        <f t="shared" si="9"/>
        <v>35.849999999999994</v>
      </c>
      <c r="O93" s="173"/>
      <c r="P93" s="211">
        <f t="shared" si="8"/>
        <v>0</v>
      </c>
      <c r="Q93" s="160"/>
    </row>
    <row r="94" spans="1:68" s="152" customFormat="1" ht="135" customHeight="1">
      <c r="A94" s="181">
        <v>15</v>
      </c>
      <c r="B94" s="167">
        <v>1</v>
      </c>
      <c r="C94" s="181" t="s">
        <v>358</v>
      </c>
      <c r="D94" s="180" t="s">
        <v>35</v>
      </c>
      <c r="E94" s="278" t="s">
        <v>359</v>
      </c>
      <c r="F94" s="256" t="s">
        <v>360</v>
      </c>
      <c r="G94" s="169" t="s">
        <v>361</v>
      </c>
      <c r="H94" s="212" t="s">
        <v>362</v>
      </c>
      <c r="I94" s="169">
        <v>1</v>
      </c>
      <c r="J94" s="208">
        <v>7.38</v>
      </c>
      <c r="K94" s="182">
        <v>10</v>
      </c>
      <c r="L94" s="243" t="s">
        <v>40</v>
      </c>
      <c r="M94" s="244">
        <v>0.15</v>
      </c>
      <c r="N94" s="209">
        <f t="shared" si="9"/>
        <v>6.2729999999999997</v>
      </c>
      <c r="O94" s="173"/>
      <c r="P94" s="211">
        <f t="shared" ref="P94:P113" si="10">IF(O94&gt;=K94,(O94*N94),(O94*J94)*(1-C$10))</f>
        <v>0</v>
      </c>
      <c r="Q94" s="160"/>
    </row>
    <row r="95" spans="1:68" s="152" customFormat="1" ht="124.9" customHeight="1">
      <c r="A95" s="181">
        <v>15</v>
      </c>
      <c r="B95" s="167">
        <v>2</v>
      </c>
      <c r="C95" s="181" t="s">
        <v>358</v>
      </c>
      <c r="D95" s="180" t="s">
        <v>35</v>
      </c>
      <c r="E95" s="278" t="s">
        <v>363</v>
      </c>
      <c r="F95" s="256" t="s">
        <v>364</v>
      </c>
      <c r="G95" s="169" t="s">
        <v>365</v>
      </c>
      <c r="H95" s="212" t="s">
        <v>366</v>
      </c>
      <c r="I95" s="169">
        <v>1</v>
      </c>
      <c r="J95" s="208">
        <v>14.64</v>
      </c>
      <c r="K95" s="182">
        <v>5</v>
      </c>
      <c r="L95" s="243" t="s">
        <v>40</v>
      </c>
      <c r="M95" s="244">
        <v>0.15</v>
      </c>
      <c r="N95" s="209">
        <f t="shared" si="9"/>
        <v>12.444000000000001</v>
      </c>
      <c r="O95" s="173"/>
      <c r="P95" s="211">
        <f t="shared" si="10"/>
        <v>0</v>
      </c>
      <c r="Q95" s="160"/>
    </row>
    <row r="96" spans="1:68" s="152" customFormat="1" ht="124.9" customHeight="1">
      <c r="A96" s="181">
        <v>15</v>
      </c>
      <c r="B96" s="167">
        <v>3</v>
      </c>
      <c r="C96" s="181" t="s">
        <v>358</v>
      </c>
      <c r="D96" s="180" t="s">
        <v>35</v>
      </c>
      <c r="E96" s="276" t="s">
        <v>367</v>
      </c>
      <c r="F96" s="254" t="s">
        <v>368</v>
      </c>
      <c r="G96" s="169" t="s">
        <v>369</v>
      </c>
      <c r="H96" s="212" t="s">
        <v>370</v>
      </c>
      <c r="I96" s="169">
        <v>1</v>
      </c>
      <c r="J96" s="208">
        <v>26.05</v>
      </c>
      <c r="K96" s="182">
        <v>3</v>
      </c>
      <c r="L96" s="243" t="s">
        <v>40</v>
      </c>
      <c r="M96" s="244">
        <v>0.15</v>
      </c>
      <c r="N96" s="209">
        <f t="shared" si="9"/>
        <v>22.142499999999998</v>
      </c>
      <c r="O96" s="173"/>
      <c r="P96" s="211">
        <f t="shared" si="10"/>
        <v>0</v>
      </c>
      <c r="Q96" s="160"/>
    </row>
    <row r="97" spans="1:17" s="152" customFormat="1" ht="124.9" customHeight="1">
      <c r="A97" s="181">
        <v>15</v>
      </c>
      <c r="B97" s="167">
        <v>4</v>
      </c>
      <c r="C97" s="181" t="s">
        <v>358</v>
      </c>
      <c r="D97" s="180" t="s">
        <v>35</v>
      </c>
      <c r="E97" s="278" t="s">
        <v>371</v>
      </c>
      <c r="F97" s="256" t="s">
        <v>372</v>
      </c>
      <c r="G97" s="169" t="s">
        <v>373</v>
      </c>
      <c r="H97" s="212" t="s">
        <v>374</v>
      </c>
      <c r="I97" s="169">
        <v>1</v>
      </c>
      <c r="J97" s="208">
        <v>7.38</v>
      </c>
      <c r="K97" s="182">
        <v>10</v>
      </c>
      <c r="L97" s="243" t="s">
        <v>40</v>
      </c>
      <c r="M97" s="244">
        <v>0.15</v>
      </c>
      <c r="N97" s="209">
        <f t="shared" si="9"/>
        <v>6.2729999999999997</v>
      </c>
      <c r="O97" s="173"/>
      <c r="P97" s="211">
        <f t="shared" si="10"/>
        <v>0</v>
      </c>
      <c r="Q97" s="160"/>
    </row>
    <row r="98" spans="1:17" s="152" customFormat="1" ht="124.9" customHeight="1">
      <c r="A98" s="181">
        <v>15</v>
      </c>
      <c r="B98" s="167">
        <v>5</v>
      </c>
      <c r="C98" s="181" t="s">
        <v>358</v>
      </c>
      <c r="D98" s="180" t="s">
        <v>35</v>
      </c>
      <c r="E98" s="278" t="s">
        <v>375</v>
      </c>
      <c r="F98" s="256" t="s">
        <v>376</v>
      </c>
      <c r="G98" s="169" t="s">
        <v>377</v>
      </c>
      <c r="H98" s="212" t="s">
        <v>378</v>
      </c>
      <c r="I98" s="169">
        <v>1</v>
      </c>
      <c r="J98" s="208">
        <v>14.64</v>
      </c>
      <c r="K98" s="182">
        <v>5</v>
      </c>
      <c r="L98" s="243" t="s">
        <v>40</v>
      </c>
      <c r="M98" s="244">
        <v>0.15</v>
      </c>
      <c r="N98" s="209">
        <f t="shared" si="9"/>
        <v>12.444000000000001</v>
      </c>
      <c r="O98" s="173"/>
      <c r="P98" s="211">
        <f t="shared" si="10"/>
        <v>0</v>
      </c>
      <c r="Q98" s="160"/>
    </row>
    <row r="99" spans="1:17" s="152" customFormat="1" ht="124.9" customHeight="1">
      <c r="A99" s="181">
        <v>15</v>
      </c>
      <c r="B99" s="167">
        <v>6</v>
      </c>
      <c r="C99" s="181" t="s">
        <v>358</v>
      </c>
      <c r="D99" s="180" t="s">
        <v>35</v>
      </c>
      <c r="E99" s="278" t="s">
        <v>379</v>
      </c>
      <c r="F99" s="256" t="s">
        <v>380</v>
      </c>
      <c r="G99" s="169" t="s">
        <v>381</v>
      </c>
      <c r="H99" s="212" t="s">
        <v>382</v>
      </c>
      <c r="I99" s="169">
        <v>1</v>
      </c>
      <c r="J99" s="208">
        <v>26.05</v>
      </c>
      <c r="K99" s="182">
        <v>3</v>
      </c>
      <c r="L99" s="243" t="s">
        <v>40</v>
      </c>
      <c r="M99" s="244">
        <v>0.15</v>
      </c>
      <c r="N99" s="209">
        <f t="shared" si="9"/>
        <v>22.142499999999998</v>
      </c>
      <c r="O99" s="173"/>
      <c r="P99" s="211">
        <f t="shared" si="10"/>
        <v>0</v>
      </c>
      <c r="Q99" s="160"/>
    </row>
    <row r="100" spans="1:17" s="152" customFormat="1" ht="124.9" customHeight="1">
      <c r="A100" s="181">
        <v>16</v>
      </c>
      <c r="B100" s="167">
        <v>1</v>
      </c>
      <c r="C100" s="181" t="s">
        <v>358</v>
      </c>
      <c r="D100" s="180" t="s">
        <v>35</v>
      </c>
      <c r="E100" s="278" t="s">
        <v>383</v>
      </c>
      <c r="F100" s="250" t="s">
        <v>383</v>
      </c>
      <c r="G100" s="169" t="s">
        <v>384</v>
      </c>
      <c r="H100" s="212" t="s">
        <v>385</v>
      </c>
      <c r="I100" s="169">
        <v>3</v>
      </c>
      <c r="J100" s="208">
        <v>2.88</v>
      </c>
      <c r="K100" s="182">
        <v>12</v>
      </c>
      <c r="L100" s="243" t="s">
        <v>40</v>
      </c>
      <c r="M100" s="244">
        <v>0.15</v>
      </c>
      <c r="N100" s="209">
        <f t="shared" si="9"/>
        <v>2.448</v>
      </c>
      <c r="O100" s="173"/>
      <c r="P100" s="211">
        <f t="shared" si="10"/>
        <v>0</v>
      </c>
      <c r="Q100" s="160"/>
    </row>
    <row r="101" spans="1:17" s="152" customFormat="1" ht="124.9" customHeight="1">
      <c r="A101" s="181">
        <v>16</v>
      </c>
      <c r="B101" s="167">
        <v>2</v>
      </c>
      <c r="C101" s="181" t="s">
        <v>358</v>
      </c>
      <c r="D101" s="180" t="s">
        <v>35</v>
      </c>
      <c r="E101" s="278" t="s">
        <v>386</v>
      </c>
      <c r="F101" s="256" t="s">
        <v>387</v>
      </c>
      <c r="G101" s="169" t="s">
        <v>388</v>
      </c>
      <c r="H101" s="212" t="s">
        <v>389</v>
      </c>
      <c r="I101" s="169">
        <v>1</v>
      </c>
      <c r="J101" s="208">
        <v>5.21</v>
      </c>
      <c r="K101" s="182">
        <v>8</v>
      </c>
      <c r="L101" s="243" t="s">
        <v>40</v>
      </c>
      <c r="M101" s="244">
        <v>0.15</v>
      </c>
      <c r="N101" s="209">
        <f t="shared" si="9"/>
        <v>4.4284999999999997</v>
      </c>
      <c r="O101" s="173"/>
      <c r="P101" s="211">
        <f t="shared" si="10"/>
        <v>0</v>
      </c>
      <c r="Q101" s="160"/>
    </row>
    <row r="102" spans="1:17" s="152" customFormat="1" ht="124.9" customHeight="1">
      <c r="A102" s="181">
        <v>16</v>
      </c>
      <c r="B102" s="167">
        <v>3</v>
      </c>
      <c r="C102" s="181" t="s">
        <v>358</v>
      </c>
      <c r="D102" s="180" t="s">
        <v>35</v>
      </c>
      <c r="E102" s="278" t="s">
        <v>390</v>
      </c>
      <c r="F102" s="256" t="s">
        <v>391</v>
      </c>
      <c r="G102" s="169" t="s">
        <v>392</v>
      </c>
      <c r="H102" s="212" t="s">
        <v>393</v>
      </c>
      <c r="I102" s="169">
        <v>1</v>
      </c>
      <c r="J102" s="208">
        <v>12.34</v>
      </c>
      <c r="K102" s="182">
        <v>6</v>
      </c>
      <c r="L102" s="243" t="s">
        <v>40</v>
      </c>
      <c r="M102" s="244">
        <v>0.15</v>
      </c>
      <c r="N102" s="209">
        <f t="shared" si="9"/>
        <v>10.488999999999999</v>
      </c>
      <c r="O102" s="173"/>
      <c r="P102" s="211">
        <f t="shared" si="10"/>
        <v>0</v>
      </c>
      <c r="Q102" s="160"/>
    </row>
    <row r="103" spans="1:17" s="152" customFormat="1" ht="124.9" customHeight="1">
      <c r="A103" s="181">
        <v>16</v>
      </c>
      <c r="B103" s="167">
        <v>4</v>
      </c>
      <c r="C103" s="181" t="s">
        <v>358</v>
      </c>
      <c r="D103" s="180" t="s">
        <v>35</v>
      </c>
      <c r="E103" s="278" t="s">
        <v>394</v>
      </c>
      <c r="F103" s="250" t="s">
        <v>394</v>
      </c>
      <c r="G103" s="169" t="s">
        <v>395</v>
      </c>
      <c r="H103" s="212" t="s">
        <v>396</v>
      </c>
      <c r="I103" s="169">
        <v>3</v>
      </c>
      <c r="J103" s="208">
        <v>2.88</v>
      </c>
      <c r="K103" s="182">
        <v>12</v>
      </c>
      <c r="L103" s="243" t="s">
        <v>40</v>
      </c>
      <c r="M103" s="244">
        <v>0.15</v>
      </c>
      <c r="N103" s="209">
        <f t="shared" si="9"/>
        <v>2.448</v>
      </c>
      <c r="O103" s="173"/>
      <c r="P103" s="211">
        <f t="shared" si="10"/>
        <v>0</v>
      </c>
      <c r="Q103" s="160"/>
    </row>
    <row r="104" spans="1:17" s="152" customFormat="1" ht="124.9" customHeight="1">
      <c r="A104" s="181">
        <v>16</v>
      </c>
      <c r="B104" s="167">
        <v>5</v>
      </c>
      <c r="C104" s="181" t="s">
        <v>358</v>
      </c>
      <c r="D104" s="180" t="s">
        <v>35</v>
      </c>
      <c r="E104" s="278" t="s">
        <v>397</v>
      </c>
      <c r="F104" s="256" t="s">
        <v>398</v>
      </c>
      <c r="G104" s="169" t="s">
        <v>399</v>
      </c>
      <c r="H104" s="212" t="s">
        <v>400</v>
      </c>
      <c r="I104" s="169">
        <v>1</v>
      </c>
      <c r="J104" s="208">
        <v>3.53</v>
      </c>
      <c r="K104" s="182">
        <v>10</v>
      </c>
      <c r="L104" s="243" t="s">
        <v>40</v>
      </c>
      <c r="M104" s="244">
        <v>0.15</v>
      </c>
      <c r="N104" s="209">
        <f t="shared" si="9"/>
        <v>3.0004999999999997</v>
      </c>
      <c r="O104" s="173"/>
      <c r="P104" s="211">
        <f t="shared" si="10"/>
        <v>0</v>
      </c>
      <c r="Q104" s="160"/>
    </row>
    <row r="105" spans="1:17" s="152" customFormat="1" ht="124.9" customHeight="1">
      <c r="A105" s="181">
        <v>16</v>
      </c>
      <c r="B105" s="167">
        <v>6</v>
      </c>
      <c r="C105" s="181" t="s">
        <v>358</v>
      </c>
      <c r="D105" s="180" t="s">
        <v>35</v>
      </c>
      <c r="E105" s="278" t="s">
        <v>401</v>
      </c>
      <c r="F105" s="256" t="s">
        <v>402</v>
      </c>
      <c r="G105" s="169" t="s">
        <v>403</v>
      </c>
      <c r="H105" s="212" t="s">
        <v>404</v>
      </c>
      <c r="I105" s="169">
        <v>3</v>
      </c>
      <c r="J105" s="208">
        <v>6.15</v>
      </c>
      <c r="K105" s="182">
        <v>10</v>
      </c>
      <c r="L105" s="243" t="s">
        <v>40</v>
      </c>
      <c r="M105" s="244">
        <v>0.15</v>
      </c>
      <c r="N105" s="209">
        <f t="shared" si="9"/>
        <v>5.2275</v>
      </c>
      <c r="O105" s="173"/>
      <c r="P105" s="211">
        <f t="shared" si="10"/>
        <v>0</v>
      </c>
      <c r="Q105" s="160"/>
    </row>
    <row r="106" spans="1:17" s="152" customFormat="1" ht="124.9" customHeight="1">
      <c r="A106" s="181">
        <v>16</v>
      </c>
      <c r="B106" s="167">
        <v>7</v>
      </c>
      <c r="C106" s="181" t="s">
        <v>358</v>
      </c>
      <c r="D106" s="180" t="s">
        <v>35</v>
      </c>
      <c r="E106" s="278" t="s">
        <v>405</v>
      </c>
      <c r="F106" s="250" t="s">
        <v>405</v>
      </c>
      <c r="G106" s="169" t="s">
        <v>406</v>
      </c>
      <c r="H106" s="212" t="s">
        <v>407</v>
      </c>
      <c r="I106" s="169">
        <v>3</v>
      </c>
      <c r="J106" s="208">
        <v>5.98</v>
      </c>
      <c r="K106" s="182">
        <v>10</v>
      </c>
      <c r="L106" s="243" t="s">
        <v>40</v>
      </c>
      <c r="M106" s="244">
        <v>0.15</v>
      </c>
      <c r="N106" s="209">
        <f t="shared" si="9"/>
        <v>5.0830000000000002</v>
      </c>
      <c r="O106" s="173"/>
      <c r="P106" s="211">
        <f t="shared" si="10"/>
        <v>0</v>
      </c>
      <c r="Q106" s="160"/>
    </row>
    <row r="107" spans="1:17" s="152" customFormat="1" ht="124.9" customHeight="1">
      <c r="A107" s="181">
        <v>16</v>
      </c>
      <c r="B107" s="167">
        <v>8</v>
      </c>
      <c r="C107" s="181" t="s">
        <v>358</v>
      </c>
      <c r="D107" s="180" t="s">
        <v>35</v>
      </c>
      <c r="E107" s="278" t="s">
        <v>408</v>
      </c>
      <c r="F107" s="254" t="s">
        <v>408</v>
      </c>
      <c r="G107" s="169" t="s">
        <v>409</v>
      </c>
      <c r="H107" s="212" t="s">
        <v>410</v>
      </c>
      <c r="I107" s="169">
        <v>3</v>
      </c>
      <c r="J107" s="208">
        <v>3.53</v>
      </c>
      <c r="K107" s="182">
        <v>12</v>
      </c>
      <c r="L107" s="243" t="s">
        <v>40</v>
      </c>
      <c r="M107" s="244">
        <v>0.15</v>
      </c>
      <c r="N107" s="209">
        <f t="shared" si="9"/>
        <v>3.0004999999999997</v>
      </c>
      <c r="O107" s="173"/>
      <c r="P107" s="211">
        <f t="shared" si="10"/>
        <v>0</v>
      </c>
      <c r="Q107" s="160"/>
    </row>
    <row r="108" spans="1:17" s="152" customFormat="1" ht="124.9" customHeight="1">
      <c r="A108" s="181">
        <v>17</v>
      </c>
      <c r="B108" s="167">
        <v>1</v>
      </c>
      <c r="C108" s="180" t="s">
        <v>411</v>
      </c>
      <c r="D108" s="180" t="s">
        <v>35</v>
      </c>
      <c r="E108" s="277" t="s">
        <v>412</v>
      </c>
      <c r="F108" s="255" t="s">
        <v>413</v>
      </c>
      <c r="G108" s="169" t="s">
        <v>414</v>
      </c>
      <c r="H108" s="212" t="s">
        <v>415</v>
      </c>
      <c r="I108" s="169">
        <v>6</v>
      </c>
      <c r="J108" s="208">
        <v>4.8899999999999997</v>
      </c>
      <c r="K108" s="182">
        <v>12</v>
      </c>
      <c r="L108" s="243" t="s">
        <v>40</v>
      </c>
      <c r="M108" s="244">
        <v>0.15</v>
      </c>
      <c r="N108" s="209">
        <f t="shared" si="9"/>
        <v>4.1564999999999994</v>
      </c>
      <c r="O108" s="173"/>
      <c r="P108" s="211">
        <f t="shared" si="10"/>
        <v>0</v>
      </c>
      <c r="Q108" s="160"/>
    </row>
    <row r="109" spans="1:17" s="152" customFormat="1" ht="123" customHeight="1">
      <c r="A109" s="181">
        <v>17</v>
      </c>
      <c r="B109" s="167">
        <v>2</v>
      </c>
      <c r="C109" s="180" t="s">
        <v>411</v>
      </c>
      <c r="D109" s="180" t="s">
        <v>35</v>
      </c>
      <c r="E109" s="277" t="s">
        <v>416</v>
      </c>
      <c r="F109" s="255" t="s">
        <v>417</v>
      </c>
      <c r="G109" s="169" t="s">
        <v>418</v>
      </c>
      <c r="H109" s="212" t="s">
        <v>419</v>
      </c>
      <c r="I109" s="169">
        <v>1</v>
      </c>
      <c r="J109" s="208">
        <v>15.6</v>
      </c>
      <c r="K109" s="182">
        <v>6</v>
      </c>
      <c r="L109" s="243" t="s">
        <v>40</v>
      </c>
      <c r="M109" s="244">
        <v>0.1</v>
      </c>
      <c r="N109" s="209">
        <f>(J109*(1-M109))</f>
        <v>14.04</v>
      </c>
      <c r="O109" s="173"/>
      <c r="P109" s="211">
        <f>IF(O109&gt;=K109,(O109*N109),(O109*J109)*(1-C$10))</f>
        <v>0</v>
      </c>
      <c r="Q109" s="160"/>
    </row>
    <row r="110" spans="1:17" s="152" customFormat="1" ht="123" customHeight="1">
      <c r="A110" s="181">
        <v>17</v>
      </c>
      <c r="B110" s="167">
        <v>3</v>
      </c>
      <c r="C110" s="180" t="s">
        <v>411</v>
      </c>
      <c r="D110" s="180" t="s">
        <v>28</v>
      </c>
      <c r="E110" s="274" t="s">
        <v>420</v>
      </c>
      <c r="F110" s="252" t="s">
        <v>421</v>
      </c>
      <c r="G110" s="169">
        <v>59074</v>
      </c>
      <c r="H110" s="207" t="s">
        <v>422</v>
      </c>
      <c r="I110" s="169">
        <v>1</v>
      </c>
      <c r="J110" s="208">
        <v>2.84</v>
      </c>
      <c r="K110" s="182">
        <v>10</v>
      </c>
      <c r="L110" s="243" t="s">
        <v>40</v>
      </c>
      <c r="M110" s="244">
        <v>0.15</v>
      </c>
      <c r="N110" s="209">
        <f>(J110*(1-M110))</f>
        <v>2.4139999999999997</v>
      </c>
      <c r="O110" s="215"/>
      <c r="P110" s="211">
        <f>IF(O110&gt;=K110,(O110*N110),(O110*J110)*(1-C$10))</f>
        <v>0</v>
      </c>
      <c r="Q110" s="160"/>
    </row>
    <row r="111" spans="1:17" s="152" customFormat="1" ht="124.9" customHeight="1">
      <c r="A111" s="181">
        <v>17</v>
      </c>
      <c r="B111" s="167">
        <v>4</v>
      </c>
      <c r="C111" s="182" t="s">
        <v>423</v>
      </c>
      <c r="D111" s="180" t="s">
        <v>35</v>
      </c>
      <c r="E111" s="272" t="s">
        <v>424</v>
      </c>
      <c r="F111" s="250" t="s">
        <v>425</v>
      </c>
      <c r="G111" s="169" t="s">
        <v>426</v>
      </c>
      <c r="H111" s="212" t="s">
        <v>427</v>
      </c>
      <c r="I111" s="169">
        <v>1</v>
      </c>
      <c r="J111" s="208">
        <v>4.78</v>
      </c>
      <c r="K111" s="182">
        <v>10</v>
      </c>
      <c r="L111" s="243" t="s">
        <v>40</v>
      </c>
      <c r="M111" s="244">
        <v>0.3</v>
      </c>
      <c r="N111" s="209">
        <f t="shared" si="9"/>
        <v>3.3460000000000001</v>
      </c>
      <c r="O111" s="173"/>
      <c r="P111" s="211">
        <f t="shared" si="10"/>
        <v>0</v>
      </c>
      <c r="Q111" s="160"/>
    </row>
    <row r="112" spans="1:17" s="152" customFormat="1" ht="124.9" customHeight="1">
      <c r="A112" s="181">
        <v>17</v>
      </c>
      <c r="B112" s="167">
        <v>5</v>
      </c>
      <c r="C112" s="182" t="s">
        <v>423</v>
      </c>
      <c r="D112" s="180" t="s">
        <v>35</v>
      </c>
      <c r="E112" s="272" t="s">
        <v>428</v>
      </c>
      <c r="F112" s="250" t="s">
        <v>429</v>
      </c>
      <c r="G112" s="169" t="s">
        <v>430</v>
      </c>
      <c r="H112" s="212" t="s">
        <v>431</v>
      </c>
      <c r="I112" s="169">
        <v>1</v>
      </c>
      <c r="J112" s="208">
        <v>4.78</v>
      </c>
      <c r="K112" s="182">
        <v>10</v>
      </c>
      <c r="L112" s="243" t="s">
        <v>40</v>
      </c>
      <c r="M112" s="244">
        <v>0.3</v>
      </c>
      <c r="N112" s="209">
        <f t="shared" si="9"/>
        <v>3.3460000000000001</v>
      </c>
      <c r="O112" s="173"/>
      <c r="P112" s="211">
        <f t="shared" si="10"/>
        <v>0</v>
      </c>
      <c r="Q112" s="160"/>
    </row>
    <row r="113" spans="1:17" s="152" customFormat="1" ht="124.9" customHeight="1">
      <c r="A113" s="181">
        <v>17</v>
      </c>
      <c r="B113" s="167">
        <v>6</v>
      </c>
      <c r="C113" s="182" t="s">
        <v>423</v>
      </c>
      <c r="D113" s="180" t="s">
        <v>35</v>
      </c>
      <c r="E113" s="277" t="s">
        <v>432</v>
      </c>
      <c r="F113" s="255" t="s">
        <v>433</v>
      </c>
      <c r="G113" s="169" t="s">
        <v>434</v>
      </c>
      <c r="H113" s="212" t="s">
        <v>435</v>
      </c>
      <c r="I113" s="169">
        <v>1</v>
      </c>
      <c r="J113" s="208">
        <v>7.55</v>
      </c>
      <c r="K113" s="182">
        <v>10</v>
      </c>
      <c r="L113" s="243" t="s">
        <v>40</v>
      </c>
      <c r="M113" s="244">
        <v>0.3</v>
      </c>
      <c r="N113" s="209">
        <f t="shared" si="9"/>
        <v>5.2849999999999993</v>
      </c>
      <c r="O113" s="173"/>
      <c r="P113" s="211">
        <f t="shared" si="10"/>
        <v>0</v>
      </c>
      <c r="Q113" s="160"/>
    </row>
    <row r="114" spans="1:17" s="152" customFormat="1" ht="124.9" customHeight="1">
      <c r="A114" s="181">
        <v>18</v>
      </c>
      <c r="B114" s="167">
        <v>1</v>
      </c>
      <c r="C114" s="181" t="s">
        <v>436</v>
      </c>
      <c r="D114" s="180" t="s">
        <v>35</v>
      </c>
      <c r="E114" s="280" t="s">
        <v>437</v>
      </c>
      <c r="F114" s="259" t="s">
        <v>438</v>
      </c>
      <c r="G114" s="169" t="s">
        <v>439</v>
      </c>
      <c r="H114" s="212" t="s">
        <v>440</v>
      </c>
      <c r="I114" s="268">
        <v>3</v>
      </c>
      <c r="J114" s="208">
        <v>14.31</v>
      </c>
      <c r="K114" s="182">
        <v>6</v>
      </c>
      <c r="L114" s="246" t="s">
        <v>57</v>
      </c>
      <c r="M114" s="245">
        <v>0.25</v>
      </c>
      <c r="N114" s="209">
        <f t="shared" si="9"/>
        <v>10.7325</v>
      </c>
      <c r="O114" s="173"/>
      <c r="P114" s="211">
        <f t="shared" ref="P114:P117" si="11">IF(O114&gt;=K114,(O114*N114),(O114*J114))</f>
        <v>0</v>
      </c>
      <c r="Q114" s="160"/>
    </row>
    <row r="115" spans="1:17" s="152" customFormat="1" ht="124.9" customHeight="1">
      <c r="A115" s="181">
        <v>18</v>
      </c>
      <c r="B115" s="167">
        <v>2</v>
      </c>
      <c r="C115" s="181" t="s">
        <v>436</v>
      </c>
      <c r="D115" s="180" t="s">
        <v>35</v>
      </c>
      <c r="E115" s="280" t="s">
        <v>441</v>
      </c>
      <c r="F115" s="259" t="s">
        <v>442</v>
      </c>
      <c r="G115" s="169" t="s">
        <v>443</v>
      </c>
      <c r="H115" s="212" t="s">
        <v>444</v>
      </c>
      <c r="I115" s="169">
        <v>6</v>
      </c>
      <c r="J115" s="208">
        <v>9.5399999999999991</v>
      </c>
      <c r="K115" s="182">
        <v>12</v>
      </c>
      <c r="L115" s="246" t="s">
        <v>57</v>
      </c>
      <c r="M115" s="245">
        <v>0.25</v>
      </c>
      <c r="N115" s="209">
        <f t="shared" si="9"/>
        <v>7.1549999999999994</v>
      </c>
      <c r="O115" s="173"/>
      <c r="P115" s="211">
        <f t="shared" si="11"/>
        <v>0</v>
      </c>
      <c r="Q115" s="160"/>
    </row>
    <row r="116" spans="1:17" s="152" customFormat="1" ht="124.9" customHeight="1">
      <c r="A116" s="181">
        <v>18</v>
      </c>
      <c r="B116" s="167">
        <v>3</v>
      </c>
      <c r="C116" s="181" t="s">
        <v>436</v>
      </c>
      <c r="D116" s="180" t="s">
        <v>35</v>
      </c>
      <c r="E116" s="280" t="s">
        <v>445</v>
      </c>
      <c r="F116" s="259" t="s">
        <v>446</v>
      </c>
      <c r="G116" s="169" t="s">
        <v>447</v>
      </c>
      <c r="H116" s="212" t="s">
        <v>448</v>
      </c>
      <c r="I116" s="169">
        <v>3</v>
      </c>
      <c r="J116" s="208">
        <v>11.79</v>
      </c>
      <c r="K116" s="182">
        <v>6</v>
      </c>
      <c r="L116" s="246" t="s">
        <v>57</v>
      </c>
      <c r="M116" s="245">
        <v>0.4</v>
      </c>
      <c r="N116" s="209">
        <f t="shared" si="9"/>
        <v>7.073999999999999</v>
      </c>
      <c r="O116" s="173"/>
      <c r="P116" s="211">
        <f t="shared" si="11"/>
        <v>0</v>
      </c>
      <c r="Q116" s="160"/>
    </row>
    <row r="117" spans="1:17" s="152" customFormat="1" ht="124.9" customHeight="1">
      <c r="A117" s="181">
        <v>18</v>
      </c>
      <c r="B117" s="167">
        <v>4</v>
      </c>
      <c r="C117" s="181" t="s">
        <v>436</v>
      </c>
      <c r="D117" s="180" t="s">
        <v>35</v>
      </c>
      <c r="E117" s="280" t="s">
        <v>449</v>
      </c>
      <c r="F117" s="259" t="s">
        <v>450</v>
      </c>
      <c r="G117" s="169" t="s">
        <v>451</v>
      </c>
      <c r="H117" s="212" t="s">
        <v>452</v>
      </c>
      <c r="I117" s="169">
        <v>6</v>
      </c>
      <c r="J117" s="208">
        <v>6.64</v>
      </c>
      <c r="K117" s="182">
        <v>12</v>
      </c>
      <c r="L117" s="246" t="s">
        <v>57</v>
      </c>
      <c r="M117" s="245">
        <v>0.4</v>
      </c>
      <c r="N117" s="209">
        <f t="shared" si="9"/>
        <v>3.9839999999999995</v>
      </c>
      <c r="O117" s="173"/>
      <c r="P117" s="211">
        <f t="shared" si="11"/>
        <v>0</v>
      </c>
      <c r="Q117" s="160"/>
    </row>
    <row r="118" spans="1:17" s="152" customFormat="1" ht="135" customHeight="1">
      <c r="A118" s="181">
        <v>19</v>
      </c>
      <c r="B118" s="167">
        <v>1</v>
      </c>
      <c r="C118" s="181" t="s">
        <v>453</v>
      </c>
      <c r="D118" s="183" t="s">
        <v>454</v>
      </c>
      <c r="E118" s="278" t="s">
        <v>455</v>
      </c>
      <c r="F118" s="256" t="s">
        <v>456</v>
      </c>
      <c r="G118" s="172">
        <v>750411</v>
      </c>
      <c r="H118" s="212" t="s">
        <v>457</v>
      </c>
      <c r="I118" s="169">
        <v>1</v>
      </c>
      <c r="J118" s="208">
        <v>19.5</v>
      </c>
      <c r="K118" s="182">
        <v>6</v>
      </c>
      <c r="L118" s="243" t="s">
        <v>40</v>
      </c>
      <c r="M118" s="244">
        <v>0.15</v>
      </c>
      <c r="N118" s="209">
        <f>(J118*(1-M118))</f>
        <v>16.574999999999999</v>
      </c>
      <c r="O118" s="173"/>
      <c r="P118" s="211">
        <f>IF(O118&gt;=K118,(O118*N118),(O118*J118)*(1-C$10))</f>
        <v>0</v>
      </c>
      <c r="Q118" s="247" t="s">
        <v>33</v>
      </c>
    </row>
    <row r="119" spans="1:17" s="152" customFormat="1" ht="125.25" customHeight="1" collapsed="1">
      <c r="A119" s="181">
        <v>19</v>
      </c>
      <c r="B119" s="167">
        <v>2</v>
      </c>
      <c r="C119" s="181" t="s">
        <v>453</v>
      </c>
      <c r="D119" s="183" t="s">
        <v>454</v>
      </c>
      <c r="E119" s="278" t="s">
        <v>458</v>
      </c>
      <c r="F119" s="256" t="s">
        <v>459</v>
      </c>
      <c r="G119" s="172">
        <v>750410</v>
      </c>
      <c r="H119" s="212" t="s">
        <v>460</v>
      </c>
      <c r="I119" s="169">
        <v>12</v>
      </c>
      <c r="J119" s="208">
        <v>19.5</v>
      </c>
      <c r="K119" s="182">
        <v>6</v>
      </c>
      <c r="L119" s="243" t="s">
        <v>40</v>
      </c>
      <c r="M119" s="244">
        <v>0.15</v>
      </c>
      <c r="N119" s="209">
        <f>(J119*(1-M119))</f>
        <v>16.574999999999999</v>
      </c>
      <c r="O119" s="173"/>
      <c r="P119" s="211">
        <f>IF(O119&gt;=K119,(O119*N119),(O119*J119)*(1-C$10))</f>
        <v>0</v>
      </c>
      <c r="Q119" s="247" t="s">
        <v>33</v>
      </c>
    </row>
    <row r="120" spans="1:17" s="152" customFormat="1" ht="135" customHeight="1">
      <c r="A120" s="181">
        <v>19</v>
      </c>
      <c r="B120" s="167">
        <v>3</v>
      </c>
      <c r="C120" s="181" t="s">
        <v>453</v>
      </c>
      <c r="D120" s="183" t="s">
        <v>454</v>
      </c>
      <c r="E120" s="278" t="s">
        <v>461</v>
      </c>
      <c r="F120" s="256" t="s">
        <v>462</v>
      </c>
      <c r="G120" s="172">
        <v>2181</v>
      </c>
      <c r="H120" s="212" t="s">
        <v>463</v>
      </c>
      <c r="I120" s="169">
        <v>24</v>
      </c>
      <c r="J120" s="208">
        <v>14.41</v>
      </c>
      <c r="K120" s="182">
        <v>6</v>
      </c>
      <c r="L120" s="243" t="s">
        <v>40</v>
      </c>
      <c r="M120" s="244">
        <v>0.15</v>
      </c>
      <c r="N120" s="209">
        <f>(J120*(1-M120))</f>
        <v>12.2485</v>
      </c>
      <c r="O120" s="173"/>
      <c r="P120" s="211">
        <f>IF(O120&gt;=K120,(O120*N120),(O120*J120)*(1-C$10))</f>
        <v>0</v>
      </c>
      <c r="Q120" s="247" t="s">
        <v>33</v>
      </c>
    </row>
    <row r="121" spans="1:17" s="152" customFormat="1" ht="135" customHeight="1">
      <c r="A121" s="181">
        <v>19</v>
      </c>
      <c r="B121" s="167">
        <v>4</v>
      </c>
      <c r="C121" s="181" t="s">
        <v>453</v>
      </c>
      <c r="D121" s="183" t="s">
        <v>454</v>
      </c>
      <c r="E121" s="278" t="s">
        <v>464</v>
      </c>
      <c r="F121" s="256" t="s">
        <v>465</v>
      </c>
      <c r="G121" s="172">
        <v>750404</v>
      </c>
      <c r="H121" s="212" t="s">
        <v>466</v>
      </c>
      <c r="I121" s="169">
        <v>1</v>
      </c>
      <c r="J121" s="208">
        <v>11.81</v>
      </c>
      <c r="K121" s="182">
        <v>6</v>
      </c>
      <c r="L121" s="243" t="s">
        <v>40</v>
      </c>
      <c r="M121" s="244">
        <v>0.15</v>
      </c>
      <c r="N121" s="209">
        <f>(J121*(1-M121))</f>
        <v>10.038500000000001</v>
      </c>
      <c r="O121" s="173"/>
      <c r="P121" s="211">
        <f>IF(O121&gt;=K121,(O121*N121),(O121*J121)*(1-C$10))</f>
        <v>0</v>
      </c>
      <c r="Q121" s="247" t="s">
        <v>33</v>
      </c>
    </row>
    <row r="122" spans="1:17" s="152" customFormat="1" ht="135" customHeight="1">
      <c r="A122" s="181">
        <v>19</v>
      </c>
      <c r="B122" s="167">
        <v>5</v>
      </c>
      <c r="C122" s="181" t="s">
        <v>453</v>
      </c>
      <c r="D122" s="183" t="s">
        <v>454</v>
      </c>
      <c r="E122" s="278" t="s">
        <v>467</v>
      </c>
      <c r="F122" s="256" t="s">
        <v>468</v>
      </c>
      <c r="G122" s="172">
        <v>2186</v>
      </c>
      <c r="H122" s="212" t="s">
        <v>469</v>
      </c>
      <c r="I122" s="169">
        <v>1</v>
      </c>
      <c r="J122" s="208">
        <v>15.25</v>
      </c>
      <c r="K122" s="182">
        <v>6</v>
      </c>
      <c r="L122" s="243" t="s">
        <v>40</v>
      </c>
      <c r="M122" s="244">
        <v>0.15</v>
      </c>
      <c r="N122" s="209">
        <f>(J122*(1-M122))</f>
        <v>12.9625</v>
      </c>
      <c r="O122" s="173"/>
      <c r="P122" s="211">
        <f>IF(O122&gt;=K122,(O122*N122),(O122*J122)*(1-C$10))</f>
        <v>0</v>
      </c>
      <c r="Q122" s="247" t="s">
        <v>33</v>
      </c>
    </row>
    <row r="123" spans="1:17" s="152" customFormat="1" ht="135" customHeight="1">
      <c r="A123" s="181">
        <v>20</v>
      </c>
      <c r="B123" s="167">
        <v>1</v>
      </c>
      <c r="C123" s="181" t="s">
        <v>470</v>
      </c>
      <c r="D123" s="183" t="s">
        <v>454</v>
      </c>
      <c r="E123" s="278" t="s">
        <v>471</v>
      </c>
      <c r="F123" s="256" t="s">
        <v>472</v>
      </c>
      <c r="G123" s="169" t="s">
        <v>473</v>
      </c>
      <c r="H123" s="212" t="s">
        <v>474</v>
      </c>
      <c r="I123" s="169">
        <v>8</v>
      </c>
      <c r="J123" s="208">
        <v>2.65</v>
      </c>
      <c r="K123" s="182">
        <v>12</v>
      </c>
      <c r="L123" s="243" t="s">
        <v>40</v>
      </c>
      <c r="M123" s="244">
        <v>0.2</v>
      </c>
      <c r="N123" s="209">
        <f t="shared" si="9"/>
        <v>2.12</v>
      </c>
      <c r="O123" s="173"/>
      <c r="P123" s="211">
        <f t="shared" ref="P123:P131" si="12">IF(O123&gt;=K123,(O123*N123),(O123*J123)*(1-C$10))</f>
        <v>0</v>
      </c>
      <c r="Q123" s="160"/>
    </row>
    <row r="124" spans="1:17" s="152" customFormat="1" ht="135" customHeight="1">
      <c r="A124" s="181">
        <v>20</v>
      </c>
      <c r="B124" s="167">
        <v>2</v>
      </c>
      <c r="C124" s="181" t="s">
        <v>470</v>
      </c>
      <c r="D124" s="183" t="s">
        <v>454</v>
      </c>
      <c r="E124" s="278" t="s">
        <v>475</v>
      </c>
      <c r="F124" s="256" t="s">
        <v>476</v>
      </c>
      <c r="G124" s="169">
        <v>50091</v>
      </c>
      <c r="H124" s="212" t="s">
        <v>477</v>
      </c>
      <c r="I124" s="169">
        <v>8</v>
      </c>
      <c r="J124" s="208">
        <v>3.45</v>
      </c>
      <c r="K124" s="182">
        <v>12</v>
      </c>
      <c r="L124" s="243" t="s">
        <v>40</v>
      </c>
      <c r="M124" s="244">
        <v>0.2</v>
      </c>
      <c r="N124" s="209">
        <f t="shared" si="9"/>
        <v>2.7600000000000002</v>
      </c>
      <c r="O124" s="173"/>
      <c r="P124" s="211">
        <f t="shared" si="12"/>
        <v>0</v>
      </c>
      <c r="Q124" s="160"/>
    </row>
    <row r="125" spans="1:17" s="152" customFormat="1" ht="135" customHeight="1">
      <c r="A125" s="181">
        <v>20</v>
      </c>
      <c r="B125" s="167">
        <v>3</v>
      </c>
      <c r="C125" s="181" t="s">
        <v>470</v>
      </c>
      <c r="D125" s="183" t="s">
        <v>454</v>
      </c>
      <c r="E125" s="278" t="s">
        <v>478</v>
      </c>
      <c r="F125" s="256" t="s">
        <v>479</v>
      </c>
      <c r="G125" s="169" t="s">
        <v>480</v>
      </c>
      <c r="H125" s="212" t="s">
        <v>481</v>
      </c>
      <c r="I125" s="169">
        <v>8</v>
      </c>
      <c r="J125" s="208">
        <v>2.65</v>
      </c>
      <c r="K125" s="182">
        <v>12</v>
      </c>
      <c r="L125" s="243" t="s">
        <v>40</v>
      </c>
      <c r="M125" s="244">
        <v>0.2</v>
      </c>
      <c r="N125" s="209">
        <f t="shared" si="9"/>
        <v>2.12</v>
      </c>
      <c r="O125" s="173"/>
      <c r="P125" s="211">
        <f t="shared" si="12"/>
        <v>0</v>
      </c>
      <c r="Q125" s="160"/>
    </row>
    <row r="126" spans="1:17" s="152" customFormat="1" ht="135" customHeight="1">
      <c r="A126" s="181">
        <v>20</v>
      </c>
      <c r="B126" s="167">
        <v>4</v>
      </c>
      <c r="C126" s="181" t="s">
        <v>482</v>
      </c>
      <c r="D126" s="183" t="s">
        <v>454</v>
      </c>
      <c r="E126" s="278" t="s">
        <v>483</v>
      </c>
      <c r="F126" s="256" t="s">
        <v>484</v>
      </c>
      <c r="G126" s="169" t="s">
        <v>485</v>
      </c>
      <c r="H126" s="212" t="s">
        <v>486</v>
      </c>
      <c r="I126" s="169">
        <v>6</v>
      </c>
      <c r="J126" s="208">
        <v>8.67</v>
      </c>
      <c r="K126" s="182">
        <v>12</v>
      </c>
      <c r="L126" s="243" t="s">
        <v>40</v>
      </c>
      <c r="M126" s="244">
        <v>0.2</v>
      </c>
      <c r="N126" s="209">
        <f t="shared" si="9"/>
        <v>6.9359999999999999</v>
      </c>
      <c r="O126" s="173"/>
      <c r="P126" s="211">
        <f t="shared" si="12"/>
        <v>0</v>
      </c>
      <c r="Q126" s="160"/>
    </row>
    <row r="127" spans="1:17" s="152" customFormat="1" ht="135" customHeight="1">
      <c r="A127" s="181">
        <v>20</v>
      </c>
      <c r="B127" s="167">
        <v>5</v>
      </c>
      <c r="C127" s="181" t="s">
        <v>482</v>
      </c>
      <c r="D127" s="183" t="s">
        <v>454</v>
      </c>
      <c r="E127" s="278" t="s">
        <v>487</v>
      </c>
      <c r="F127" s="256" t="s">
        <v>488</v>
      </c>
      <c r="G127" s="169" t="s">
        <v>489</v>
      </c>
      <c r="H127" s="212" t="s">
        <v>490</v>
      </c>
      <c r="I127" s="169">
        <v>6</v>
      </c>
      <c r="J127" s="208">
        <v>8.67</v>
      </c>
      <c r="K127" s="182">
        <v>12</v>
      </c>
      <c r="L127" s="243" t="s">
        <v>40</v>
      </c>
      <c r="M127" s="244">
        <v>0.2</v>
      </c>
      <c r="N127" s="209">
        <f t="shared" si="9"/>
        <v>6.9359999999999999</v>
      </c>
      <c r="O127" s="173"/>
      <c r="P127" s="211">
        <f t="shared" si="12"/>
        <v>0</v>
      </c>
      <c r="Q127" s="160"/>
    </row>
    <row r="128" spans="1:17" s="152" customFormat="1" ht="135" customHeight="1">
      <c r="A128" s="181">
        <v>20</v>
      </c>
      <c r="B128" s="167">
        <v>6</v>
      </c>
      <c r="C128" s="181" t="s">
        <v>482</v>
      </c>
      <c r="D128" s="183" t="s">
        <v>454</v>
      </c>
      <c r="E128" s="278" t="s">
        <v>491</v>
      </c>
      <c r="F128" s="256" t="s">
        <v>492</v>
      </c>
      <c r="G128" s="169" t="s">
        <v>493</v>
      </c>
      <c r="H128" s="212" t="s">
        <v>494</v>
      </c>
      <c r="I128" s="169">
        <v>6</v>
      </c>
      <c r="J128" s="208">
        <v>8.67</v>
      </c>
      <c r="K128" s="182">
        <v>12</v>
      </c>
      <c r="L128" s="243" t="s">
        <v>40</v>
      </c>
      <c r="M128" s="244">
        <v>0.2</v>
      </c>
      <c r="N128" s="209">
        <f t="shared" si="9"/>
        <v>6.9359999999999999</v>
      </c>
      <c r="O128" s="173"/>
      <c r="P128" s="211">
        <f t="shared" si="12"/>
        <v>0</v>
      </c>
      <c r="Q128" s="160"/>
    </row>
    <row r="129" spans="1:17" s="152" customFormat="1" ht="135" customHeight="1">
      <c r="A129" s="181">
        <v>20</v>
      </c>
      <c r="B129" s="167">
        <v>7</v>
      </c>
      <c r="C129" s="181" t="s">
        <v>482</v>
      </c>
      <c r="D129" s="183" t="s">
        <v>454</v>
      </c>
      <c r="E129" s="278" t="s">
        <v>495</v>
      </c>
      <c r="F129" s="256" t="s">
        <v>496</v>
      </c>
      <c r="G129" s="169" t="s">
        <v>497</v>
      </c>
      <c r="H129" s="212" t="s">
        <v>498</v>
      </c>
      <c r="I129" s="169">
        <v>6</v>
      </c>
      <c r="J129" s="208">
        <v>8.67</v>
      </c>
      <c r="K129" s="182">
        <v>12</v>
      </c>
      <c r="L129" s="243" t="s">
        <v>40</v>
      </c>
      <c r="M129" s="244">
        <v>0.2</v>
      </c>
      <c r="N129" s="209">
        <f t="shared" si="9"/>
        <v>6.9359999999999999</v>
      </c>
      <c r="O129" s="173"/>
      <c r="P129" s="211">
        <f t="shared" si="12"/>
        <v>0</v>
      </c>
      <c r="Q129" s="160"/>
    </row>
    <row r="130" spans="1:17" s="152" customFormat="1" ht="135" customHeight="1">
      <c r="A130" s="181">
        <v>21</v>
      </c>
      <c r="B130" s="167">
        <v>1</v>
      </c>
      <c r="C130" s="181" t="s">
        <v>453</v>
      </c>
      <c r="D130" s="183" t="s">
        <v>454</v>
      </c>
      <c r="E130" s="278" t="s">
        <v>499</v>
      </c>
      <c r="F130" s="256" t="s">
        <v>500</v>
      </c>
      <c r="G130" s="169" t="s">
        <v>501</v>
      </c>
      <c r="H130" s="212" t="s">
        <v>502</v>
      </c>
      <c r="I130" s="169">
        <v>4</v>
      </c>
      <c r="J130" s="208">
        <v>4.38</v>
      </c>
      <c r="K130" s="182">
        <v>12</v>
      </c>
      <c r="L130" s="243" t="s">
        <v>40</v>
      </c>
      <c r="M130" s="244">
        <v>0.15</v>
      </c>
      <c r="N130" s="209">
        <f t="shared" si="9"/>
        <v>3.7229999999999999</v>
      </c>
      <c r="O130" s="173"/>
      <c r="P130" s="211">
        <f t="shared" si="12"/>
        <v>0</v>
      </c>
      <c r="Q130" s="160"/>
    </row>
    <row r="131" spans="1:17" s="152" customFormat="1" ht="135" customHeight="1">
      <c r="A131" s="181">
        <v>21</v>
      </c>
      <c r="B131" s="167">
        <v>2</v>
      </c>
      <c r="C131" s="181" t="s">
        <v>453</v>
      </c>
      <c r="D131" s="183" t="s">
        <v>454</v>
      </c>
      <c r="E131" s="278" t="s">
        <v>503</v>
      </c>
      <c r="F131" s="256" t="s">
        <v>504</v>
      </c>
      <c r="G131" s="169" t="s">
        <v>505</v>
      </c>
      <c r="H131" s="212" t="s">
        <v>506</v>
      </c>
      <c r="I131" s="169">
        <v>1</v>
      </c>
      <c r="J131" s="208">
        <v>4.83</v>
      </c>
      <c r="K131" s="182">
        <v>12</v>
      </c>
      <c r="L131" s="243" t="s">
        <v>40</v>
      </c>
      <c r="M131" s="244">
        <v>0.1</v>
      </c>
      <c r="N131" s="209">
        <f t="shared" si="9"/>
        <v>4.3470000000000004</v>
      </c>
      <c r="O131" s="173"/>
      <c r="P131" s="211">
        <f t="shared" si="12"/>
        <v>0</v>
      </c>
      <c r="Q131" s="160"/>
    </row>
    <row r="132" spans="1:17" s="152" customFormat="1" ht="125.25" customHeight="1" collapsed="1">
      <c r="A132" s="181">
        <v>21</v>
      </c>
      <c r="B132" s="167">
        <v>3</v>
      </c>
      <c r="C132" s="181" t="s">
        <v>507</v>
      </c>
      <c r="D132" s="183" t="s">
        <v>454</v>
      </c>
      <c r="E132" s="278" t="s">
        <v>508</v>
      </c>
      <c r="F132" s="256" t="s">
        <v>509</v>
      </c>
      <c r="G132" s="169" t="s">
        <v>510</v>
      </c>
      <c r="H132" s="212" t="s">
        <v>511</v>
      </c>
      <c r="I132" s="169">
        <v>12</v>
      </c>
      <c r="J132" s="208">
        <v>5.25</v>
      </c>
      <c r="K132" s="182">
        <v>48</v>
      </c>
      <c r="L132" s="246" t="s">
        <v>57</v>
      </c>
      <c r="M132" s="245">
        <v>0.27</v>
      </c>
      <c r="N132" s="209">
        <f t="shared" si="9"/>
        <v>3.8325</v>
      </c>
      <c r="O132" s="173"/>
      <c r="P132" s="211">
        <f>IF(O132&gt;=K132,(O132*N132),(O132*J132))</f>
        <v>0</v>
      </c>
      <c r="Q132" s="160"/>
    </row>
    <row r="133" spans="1:17" s="152" customFormat="1" ht="135" customHeight="1">
      <c r="A133" s="181">
        <v>21</v>
      </c>
      <c r="B133" s="167">
        <v>4</v>
      </c>
      <c r="C133" s="181" t="s">
        <v>512</v>
      </c>
      <c r="D133" s="183" t="s">
        <v>454</v>
      </c>
      <c r="E133" s="278" t="s">
        <v>513</v>
      </c>
      <c r="F133" s="256" t="s">
        <v>514</v>
      </c>
      <c r="G133" s="169" t="s">
        <v>515</v>
      </c>
      <c r="H133" s="212" t="s">
        <v>516</v>
      </c>
      <c r="I133" s="169">
        <v>1</v>
      </c>
      <c r="J133" s="208">
        <v>5.56</v>
      </c>
      <c r="K133" s="182">
        <v>12</v>
      </c>
      <c r="L133" s="243" t="s">
        <v>40</v>
      </c>
      <c r="M133" s="244">
        <v>0.1</v>
      </c>
      <c r="N133" s="209">
        <f>(J133*(1-M133))</f>
        <v>5.0039999999999996</v>
      </c>
      <c r="O133" s="173"/>
      <c r="P133" s="211">
        <f>IF(O133&gt;=K133,(O133*N133),(O133*J133)*(1-C$10))</f>
        <v>0</v>
      </c>
      <c r="Q133" s="160"/>
    </row>
    <row r="134" spans="1:17" s="152" customFormat="1" ht="135" customHeight="1">
      <c r="A134" s="181">
        <v>21</v>
      </c>
      <c r="B134" s="167">
        <v>5</v>
      </c>
      <c r="C134" s="181" t="s">
        <v>512</v>
      </c>
      <c r="D134" s="183" t="s">
        <v>454</v>
      </c>
      <c r="E134" s="278" t="s">
        <v>517</v>
      </c>
      <c r="F134" s="256" t="s">
        <v>518</v>
      </c>
      <c r="G134" s="169" t="s">
        <v>519</v>
      </c>
      <c r="H134" s="212" t="s">
        <v>520</v>
      </c>
      <c r="I134" s="169">
        <v>1</v>
      </c>
      <c r="J134" s="208">
        <v>5.56</v>
      </c>
      <c r="K134" s="182">
        <v>12</v>
      </c>
      <c r="L134" s="243" t="s">
        <v>40</v>
      </c>
      <c r="M134" s="244">
        <v>0.1</v>
      </c>
      <c r="N134" s="209">
        <f>(J134*(1-M134))</f>
        <v>5.0039999999999996</v>
      </c>
      <c r="O134" s="173"/>
      <c r="P134" s="211">
        <f>IF(O134&gt;=K134,(O134*N134),(O134*J134)*(1-C$10))</f>
        <v>0</v>
      </c>
      <c r="Q134" s="160"/>
    </row>
    <row r="135" spans="1:17" s="152" customFormat="1" ht="135" customHeight="1">
      <c r="A135" s="181">
        <v>21</v>
      </c>
      <c r="B135" s="167">
        <v>6</v>
      </c>
      <c r="C135" s="181" t="s">
        <v>521</v>
      </c>
      <c r="D135" s="183" t="s">
        <v>454</v>
      </c>
      <c r="E135" s="278" t="s">
        <v>522</v>
      </c>
      <c r="F135" s="256" t="s">
        <v>523</v>
      </c>
      <c r="G135" s="169" t="s">
        <v>524</v>
      </c>
      <c r="H135" s="212" t="s">
        <v>521</v>
      </c>
      <c r="I135" s="169">
        <v>24</v>
      </c>
      <c r="J135" s="208">
        <v>1.22</v>
      </c>
      <c r="K135" s="182">
        <v>48</v>
      </c>
      <c r="L135" s="243" t="s">
        <v>40</v>
      </c>
      <c r="M135" s="244">
        <v>0.2</v>
      </c>
      <c r="N135" s="209">
        <f t="shared" si="9"/>
        <v>0.97599999999999998</v>
      </c>
      <c r="O135" s="173"/>
      <c r="P135" s="211">
        <f t="shared" ref="P135" si="13">IF(O135&gt;=K135,(O135*N135),(O135*J135)*(1-C$10))</f>
        <v>0</v>
      </c>
      <c r="Q135" s="160"/>
    </row>
    <row r="136" spans="1:17" s="152" customFormat="1" ht="125.25" customHeight="1" collapsed="1">
      <c r="A136" s="181">
        <v>22</v>
      </c>
      <c r="B136" s="167">
        <v>1</v>
      </c>
      <c r="C136" s="181" t="s">
        <v>525</v>
      </c>
      <c r="D136" s="181" t="s">
        <v>525</v>
      </c>
      <c r="E136" s="278" t="s">
        <v>526</v>
      </c>
      <c r="F136" s="256" t="s">
        <v>527</v>
      </c>
      <c r="G136" s="170" t="s">
        <v>528</v>
      </c>
      <c r="H136" s="212" t="s">
        <v>529</v>
      </c>
      <c r="I136" s="169">
        <v>1</v>
      </c>
      <c r="J136" s="208">
        <v>6.39</v>
      </c>
      <c r="K136" s="182">
        <v>10</v>
      </c>
      <c r="L136" s="246" t="s">
        <v>57</v>
      </c>
      <c r="M136" s="245">
        <v>0.3</v>
      </c>
      <c r="N136" s="209">
        <f>(J136*(1-M136))</f>
        <v>4.4729999999999999</v>
      </c>
      <c r="O136" s="173"/>
      <c r="P136" s="211">
        <f>IF(O136&gt;=K136,(O136*N136),(O136*J136))</f>
        <v>0</v>
      </c>
      <c r="Q136" s="160"/>
    </row>
    <row r="137" spans="1:17" s="152" customFormat="1" ht="135" customHeight="1">
      <c r="A137" s="181">
        <v>22</v>
      </c>
      <c r="B137" s="167">
        <v>2</v>
      </c>
      <c r="C137" s="181" t="s">
        <v>525</v>
      </c>
      <c r="D137" s="181" t="s">
        <v>525</v>
      </c>
      <c r="E137" s="278" t="s">
        <v>530</v>
      </c>
      <c r="F137" s="256" t="s">
        <v>531</v>
      </c>
      <c r="G137" s="170" t="s">
        <v>532</v>
      </c>
      <c r="H137" s="212" t="s">
        <v>533</v>
      </c>
      <c r="I137" s="169">
        <v>1</v>
      </c>
      <c r="J137" s="208">
        <v>6.39</v>
      </c>
      <c r="K137" s="182">
        <v>10</v>
      </c>
      <c r="L137" s="246" t="s">
        <v>57</v>
      </c>
      <c r="M137" s="245">
        <v>0.3</v>
      </c>
      <c r="N137" s="209">
        <f>(J137*(1-M137))</f>
        <v>4.4729999999999999</v>
      </c>
      <c r="O137" s="173"/>
      <c r="P137" s="211">
        <f>IF(O137&gt;=K137,(O137*N137),(O137*J137))</f>
        <v>0</v>
      </c>
      <c r="Q137" s="160"/>
    </row>
    <row r="138" spans="1:17" s="152" customFormat="1" ht="135" customHeight="1">
      <c r="A138" s="181">
        <v>22</v>
      </c>
      <c r="B138" s="167">
        <v>3</v>
      </c>
      <c r="C138" s="181" t="s">
        <v>525</v>
      </c>
      <c r="D138" s="181" t="s">
        <v>525</v>
      </c>
      <c r="E138" s="278" t="s">
        <v>534</v>
      </c>
      <c r="F138" s="256" t="s">
        <v>535</v>
      </c>
      <c r="G138" s="170" t="s">
        <v>536</v>
      </c>
      <c r="H138" s="212" t="s">
        <v>537</v>
      </c>
      <c r="I138" s="169">
        <v>1</v>
      </c>
      <c r="J138" s="208">
        <v>6.39</v>
      </c>
      <c r="K138" s="182">
        <v>10</v>
      </c>
      <c r="L138" s="246" t="s">
        <v>57</v>
      </c>
      <c r="M138" s="245">
        <v>0.3</v>
      </c>
      <c r="N138" s="209">
        <f>(J138*(1-M138))</f>
        <v>4.4729999999999999</v>
      </c>
      <c r="O138" s="173"/>
      <c r="P138" s="211">
        <f>IF(O138&gt;=K138,(O138*N138),(O138*J138))</f>
        <v>0</v>
      </c>
      <c r="Q138" s="160"/>
    </row>
    <row r="139" spans="1:17" s="152" customFormat="1" ht="135" customHeight="1">
      <c r="A139" s="181">
        <v>22</v>
      </c>
      <c r="B139" s="167">
        <v>4</v>
      </c>
      <c r="C139" s="181" t="s">
        <v>525</v>
      </c>
      <c r="D139" s="181" t="s">
        <v>525</v>
      </c>
      <c r="E139" s="278" t="s">
        <v>538</v>
      </c>
      <c r="F139" s="256" t="s">
        <v>539</v>
      </c>
      <c r="G139" s="170" t="s">
        <v>540</v>
      </c>
      <c r="H139" s="212" t="s">
        <v>541</v>
      </c>
      <c r="I139" s="169">
        <v>1</v>
      </c>
      <c r="J139" s="208">
        <v>4.1900000000000004</v>
      </c>
      <c r="K139" s="182">
        <v>12</v>
      </c>
      <c r="L139" s="246" t="s">
        <v>57</v>
      </c>
      <c r="M139" s="245">
        <v>0.3</v>
      </c>
      <c r="N139" s="209">
        <f t="shared" si="9"/>
        <v>2.9330000000000003</v>
      </c>
      <c r="O139" s="173"/>
      <c r="P139" s="211">
        <f t="shared" ref="P139:P142" si="14">IF(O139&gt;=K139,(O139*N139),(O139*J139))</f>
        <v>0</v>
      </c>
      <c r="Q139" s="247" t="s">
        <v>33</v>
      </c>
    </row>
    <row r="140" spans="1:17" s="152" customFormat="1" ht="135" customHeight="1">
      <c r="A140" s="181">
        <v>22</v>
      </c>
      <c r="B140" s="167">
        <v>5</v>
      </c>
      <c r="C140" s="181" t="s">
        <v>525</v>
      </c>
      <c r="D140" s="181" t="s">
        <v>525</v>
      </c>
      <c r="E140" s="278" t="s">
        <v>542</v>
      </c>
      <c r="F140" s="256" t="s">
        <v>543</v>
      </c>
      <c r="G140" s="170" t="s">
        <v>544</v>
      </c>
      <c r="H140" s="212" t="s">
        <v>545</v>
      </c>
      <c r="I140" s="169">
        <v>1</v>
      </c>
      <c r="J140" s="208">
        <v>4.1900000000000004</v>
      </c>
      <c r="K140" s="182">
        <v>12</v>
      </c>
      <c r="L140" s="246" t="s">
        <v>57</v>
      </c>
      <c r="M140" s="245">
        <v>0.3</v>
      </c>
      <c r="N140" s="209">
        <f t="shared" si="9"/>
        <v>2.9330000000000003</v>
      </c>
      <c r="O140" s="173"/>
      <c r="P140" s="211">
        <f t="shared" si="14"/>
        <v>0</v>
      </c>
      <c r="Q140" s="247" t="s">
        <v>33</v>
      </c>
    </row>
    <row r="141" spans="1:17" s="152" customFormat="1" ht="135" customHeight="1">
      <c r="A141" s="181">
        <v>22</v>
      </c>
      <c r="B141" s="167">
        <v>6</v>
      </c>
      <c r="C141" s="181" t="s">
        <v>525</v>
      </c>
      <c r="D141" s="181" t="s">
        <v>525</v>
      </c>
      <c r="E141" s="278" t="s">
        <v>546</v>
      </c>
      <c r="F141" s="256" t="s">
        <v>547</v>
      </c>
      <c r="G141" s="170" t="s">
        <v>548</v>
      </c>
      <c r="H141" s="212" t="s">
        <v>549</v>
      </c>
      <c r="I141" s="169">
        <v>1</v>
      </c>
      <c r="J141" s="208">
        <v>7.9</v>
      </c>
      <c r="K141" s="182">
        <v>12</v>
      </c>
      <c r="L141" s="246" t="s">
        <v>57</v>
      </c>
      <c r="M141" s="245">
        <v>0.3</v>
      </c>
      <c r="N141" s="209">
        <f t="shared" si="9"/>
        <v>5.53</v>
      </c>
      <c r="O141" s="173"/>
      <c r="P141" s="211">
        <f t="shared" si="14"/>
        <v>0</v>
      </c>
      <c r="Q141" s="247" t="s">
        <v>33</v>
      </c>
    </row>
    <row r="142" spans="1:17" s="152" customFormat="1" ht="209.25">
      <c r="A142" s="181">
        <v>22</v>
      </c>
      <c r="B142" s="167">
        <v>7</v>
      </c>
      <c r="C142" s="181" t="s">
        <v>525</v>
      </c>
      <c r="D142" s="181" t="s">
        <v>525</v>
      </c>
      <c r="E142" s="278" t="s">
        <v>550</v>
      </c>
      <c r="F142" s="256" t="s">
        <v>551</v>
      </c>
      <c r="G142" s="170" t="s">
        <v>552</v>
      </c>
      <c r="H142" s="212" t="s">
        <v>553</v>
      </c>
      <c r="I142" s="169">
        <v>1</v>
      </c>
      <c r="J142" s="208">
        <v>17.62</v>
      </c>
      <c r="K142" s="182">
        <v>8</v>
      </c>
      <c r="L142" s="246" t="s">
        <v>57</v>
      </c>
      <c r="M142" s="245">
        <v>0.3</v>
      </c>
      <c r="N142" s="209">
        <f t="shared" si="9"/>
        <v>12.334</v>
      </c>
      <c r="O142" s="173"/>
      <c r="P142" s="211">
        <f t="shared" si="14"/>
        <v>0</v>
      </c>
      <c r="Q142" s="160"/>
    </row>
    <row r="143" spans="1:17" s="126" customFormat="1" ht="21.75" customHeight="1">
      <c r="C143" s="219"/>
      <c r="D143" s="219"/>
      <c r="E143" s="281"/>
      <c r="F143" s="220"/>
      <c r="G143" s="197"/>
      <c r="H143" s="221"/>
      <c r="I143" s="222"/>
      <c r="J143" s="223"/>
      <c r="K143" s="224"/>
      <c r="L143" s="224"/>
      <c r="M143" s="225"/>
      <c r="N143" s="226"/>
      <c r="O143" s="202"/>
      <c r="P143" s="160"/>
      <c r="Q143" s="160"/>
    </row>
    <row r="144" spans="1:17" s="152" customFormat="1" ht="43.5" customHeight="1">
      <c r="A144" s="152" t="s">
        <v>554</v>
      </c>
      <c r="C144" s="219"/>
      <c r="D144" s="219"/>
      <c r="E144" s="281"/>
      <c r="F144" s="227"/>
      <c r="G144" s="153"/>
      <c r="H144" s="221"/>
      <c r="I144" s="222"/>
      <c r="J144" s="223"/>
      <c r="K144" s="224"/>
      <c r="L144" s="224"/>
      <c r="M144" s="225"/>
      <c r="N144" s="226"/>
      <c r="O144" s="202"/>
      <c r="P144" s="160"/>
      <c r="Q144" s="160"/>
    </row>
    <row r="145" spans="1:68" s="1" customFormat="1" ht="54.95" customHeight="1">
      <c r="C145" s="228"/>
      <c r="D145" s="228"/>
      <c r="E145" s="281"/>
      <c r="F145" s="220"/>
      <c r="G145" s="197"/>
      <c r="H145" s="221"/>
      <c r="I145" s="222"/>
      <c r="J145" s="223"/>
      <c r="K145" s="224"/>
      <c r="L145" s="224"/>
      <c r="M145" s="225"/>
      <c r="N145" s="226"/>
      <c r="O145" s="202"/>
      <c r="P145" s="160"/>
      <c r="Q145" s="160"/>
      <c r="R145" s="160"/>
    </row>
    <row r="146" spans="1:68" s="202" customFormat="1" ht="135" customHeight="1">
      <c r="A146"/>
      <c r="B146"/>
      <c r="C146" s="228"/>
      <c r="D146" s="228"/>
      <c r="E146" s="281"/>
      <c r="F146" s="220"/>
      <c r="G146" s="197"/>
      <c r="H146" s="221"/>
      <c r="I146" s="222"/>
      <c r="J146" s="223"/>
      <c r="K146" s="224"/>
      <c r="L146" s="224"/>
      <c r="M146" s="225"/>
      <c r="N146" s="226"/>
      <c r="P146" s="160"/>
      <c r="Q146" s="160"/>
      <c r="R146" s="160"/>
      <c r="S146"/>
      <c r="T146"/>
      <c r="U146"/>
      <c r="V146"/>
      <c r="W146"/>
      <c r="X146"/>
      <c r="Y146"/>
      <c r="Z146"/>
      <c r="AA146"/>
      <c r="AB146"/>
      <c r="AC146"/>
      <c r="AD146"/>
      <c r="AE146"/>
      <c r="AF146"/>
      <c r="AG14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row>
    <row r="147" spans="1:68" s="202" customFormat="1" ht="135" customHeight="1">
      <c r="A147"/>
      <c r="B147"/>
      <c r="C147" s="228"/>
      <c r="D147" s="228"/>
      <c r="E147" s="281"/>
      <c r="F147" s="220"/>
      <c r="G147" s="197"/>
      <c r="H147" s="221"/>
      <c r="I147" s="222"/>
      <c r="J147" s="223"/>
      <c r="K147" s="224"/>
      <c r="L147" s="224"/>
      <c r="M147" s="225"/>
      <c r="N147" s="226"/>
      <c r="P147" s="160"/>
      <c r="Q147" s="160"/>
      <c r="R147"/>
      <c r="S147"/>
      <c r="T147"/>
      <c r="U147"/>
      <c r="V147"/>
      <c r="W147"/>
      <c r="X147"/>
      <c r="Y147"/>
      <c r="Z147"/>
      <c r="AA147"/>
      <c r="AB147"/>
      <c r="AC147"/>
      <c r="AD147"/>
      <c r="AE147"/>
      <c r="AF147"/>
      <c r="AG147"/>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row>
    <row r="148" spans="1:68" s="202" customFormat="1" ht="135" customHeight="1">
      <c r="A148"/>
      <c r="B148"/>
      <c r="C148" s="228"/>
      <c r="D148" s="228"/>
      <c r="E148" s="281"/>
      <c r="F148" s="220"/>
      <c r="G148" s="197"/>
      <c r="H148" s="221"/>
      <c r="I148" s="222"/>
      <c r="J148" s="223"/>
      <c r="K148" s="224"/>
      <c r="L148" s="224"/>
      <c r="M148" s="225"/>
      <c r="N148" s="226"/>
      <c r="P148" s="160"/>
      <c r="Q148" s="160"/>
      <c r="R148"/>
      <c r="S148"/>
      <c r="T148"/>
      <c r="U148"/>
      <c r="V148"/>
      <c r="W148"/>
      <c r="X148"/>
      <c r="Y148"/>
      <c r="Z148"/>
      <c r="AA148"/>
      <c r="AB148"/>
      <c r="AC148"/>
      <c r="AD148"/>
      <c r="AE148"/>
      <c r="AF148"/>
      <c r="AG148"/>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row>
    <row r="149" spans="1:68" s="202" customFormat="1" ht="135" customHeight="1">
      <c r="A149"/>
      <c r="B149"/>
      <c r="C149" s="228"/>
      <c r="D149" s="228"/>
      <c r="E149" s="281"/>
      <c r="F149" s="220"/>
      <c r="G149" s="197"/>
      <c r="H149" s="221"/>
      <c r="I149" s="222"/>
      <c r="J149" s="223"/>
      <c r="K149" s="224"/>
      <c r="L149" s="224"/>
      <c r="M149" s="225"/>
      <c r="N149" s="226"/>
      <c r="P149" s="160"/>
      <c r="Q149" s="160"/>
      <c r="R149"/>
      <c r="S149"/>
      <c r="T149"/>
      <c r="U149"/>
      <c r="V149"/>
      <c r="W149"/>
      <c r="X149"/>
      <c r="Y149"/>
      <c r="Z149"/>
      <c r="AA149"/>
      <c r="AB149"/>
      <c r="AC149"/>
      <c r="AD149"/>
      <c r="AE149"/>
      <c r="AF149"/>
      <c r="AG149"/>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row>
    <row r="150" spans="1:68" s="202" customFormat="1" ht="23.25" customHeight="1">
      <c r="A150"/>
      <c r="B150"/>
      <c r="C150" s="228"/>
      <c r="D150" s="228"/>
      <c r="E150" s="281"/>
      <c r="F150" s="220"/>
      <c r="G150" s="197"/>
      <c r="H150" s="221"/>
      <c r="I150" s="222"/>
      <c r="J150" s="223"/>
      <c r="K150" s="224"/>
      <c r="L150" s="224"/>
      <c r="M150" s="225"/>
      <c r="N150" s="226"/>
      <c r="P150" s="160"/>
      <c r="Q150" s="160"/>
      <c r="R150"/>
      <c r="S150"/>
      <c r="T150"/>
      <c r="U150"/>
      <c r="V150"/>
      <c r="W150"/>
      <c r="X150"/>
      <c r="Y150"/>
      <c r="Z150"/>
      <c r="AA150"/>
      <c r="AB150"/>
      <c r="AC150"/>
      <c r="AD150"/>
      <c r="AE150"/>
      <c r="AF150"/>
      <c r="AG150"/>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row>
    <row r="151" spans="1:68" s="202" customFormat="1" ht="135" customHeight="1">
      <c r="A151"/>
      <c r="B151"/>
      <c r="C151" s="228"/>
      <c r="D151" s="228"/>
      <c r="E151" s="281"/>
      <c r="F151" s="220"/>
      <c r="G151" s="197"/>
      <c r="H151" s="221"/>
      <c r="I151" s="222"/>
      <c r="J151" s="223"/>
      <c r="K151" s="224"/>
      <c r="L151" s="224"/>
      <c r="M151" s="225"/>
      <c r="N151" s="226"/>
      <c r="P151" s="160"/>
      <c r="Q151" s="160"/>
      <c r="R151"/>
      <c r="S151"/>
      <c r="T151"/>
      <c r="U151"/>
      <c r="V151"/>
      <c r="W151"/>
      <c r="X151"/>
      <c r="Y151"/>
      <c r="Z151"/>
      <c r="AA151"/>
      <c r="AB151"/>
      <c r="AC151"/>
      <c r="AD151"/>
      <c r="AE151"/>
      <c r="AF151"/>
      <c r="AG151"/>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row>
    <row r="152" spans="1:68" s="202" customFormat="1" ht="135" customHeight="1">
      <c r="A152"/>
      <c r="B152"/>
      <c r="C152" s="228"/>
      <c r="D152" s="228"/>
      <c r="E152" s="281"/>
      <c r="F152" s="220"/>
      <c r="G152" s="197"/>
      <c r="H152" s="221"/>
      <c r="I152" s="222"/>
      <c r="J152" s="223"/>
      <c r="K152" s="224"/>
      <c r="L152" s="224"/>
      <c r="M152" s="225"/>
      <c r="N152" s="226"/>
      <c r="P152" s="160"/>
      <c r="Q152" s="160"/>
      <c r="R152"/>
      <c r="S152"/>
      <c r="T152"/>
      <c r="U152"/>
      <c r="V152"/>
      <c r="W152"/>
      <c r="X152"/>
      <c r="Y152"/>
      <c r="Z152"/>
      <c r="AA152"/>
      <c r="AB152"/>
      <c r="AC152"/>
      <c r="AD152"/>
      <c r="AE152"/>
      <c r="AF152"/>
      <c r="AG152"/>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row>
    <row r="153" spans="1:68" s="202" customFormat="1" ht="135" customHeight="1">
      <c r="A153"/>
      <c r="B153"/>
      <c r="C153" s="228"/>
      <c r="D153" s="228"/>
      <c r="E153" s="281"/>
      <c r="F153" s="220"/>
      <c r="G153" s="197"/>
      <c r="H153" s="221"/>
      <c r="I153" s="222"/>
      <c r="J153" s="223"/>
      <c r="K153" s="224"/>
      <c r="L153" s="224"/>
      <c r="M153" s="225"/>
      <c r="N153" s="226"/>
      <c r="P153" s="160"/>
      <c r="Q153" s="160"/>
      <c r="R153"/>
      <c r="S153"/>
      <c r="T153"/>
      <c r="U153"/>
      <c r="V153"/>
      <c r="W153"/>
      <c r="X153"/>
      <c r="Y153"/>
      <c r="Z153"/>
      <c r="AA153"/>
      <c r="AB153"/>
      <c r="AC153"/>
      <c r="AD153"/>
      <c r="AE153"/>
      <c r="AF153"/>
      <c r="AG15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row>
    <row r="154" spans="1:68" s="202" customFormat="1" ht="135" customHeight="1">
      <c r="A154"/>
      <c r="B154"/>
      <c r="C154" s="228"/>
      <c r="D154" s="228"/>
      <c r="E154" s="281"/>
      <c r="F154" s="220"/>
      <c r="G154" s="197"/>
      <c r="H154" s="221"/>
      <c r="I154" s="222"/>
      <c r="J154" s="223"/>
      <c r="K154" s="224"/>
      <c r="L154" s="224"/>
      <c r="M154" s="225"/>
      <c r="N154" s="226"/>
      <c r="P154" s="160"/>
      <c r="Q154" s="160"/>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row>
    <row r="155" spans="1:68" s="202" customFormat="1" ht="135" customHeight="1">
      <c r="A155"/>
      <c r="B155"/>
      <c r="C155" s="228"/>
      <c r="D155" s="228"/>
      <c r="E155" s="281"/>
      <c r="F155" s="220"/>
      <c r="G155" s="197"/>
      <c r="H155" s="221"/>
      <c r="I155" s="222"/>
      <c r="J155" s="223"/>
      <c r="K155" s="224"/>
      <c r="L155" s="224"/>
      <c r="M155" s="225"/>
      <c r="N155" s="226"/>
      <c r="P155" s="160"/>
      <c r="Q155" s="160"/>
      <c r="R155"/>
      <c r="S155"/>
      <c r="T155"/>
      <c r="U155"/>
      <c r="V155"/>
      <c r="W155"/>
      <c r="X155"/>
      <c r="Y155"/>
      <c r="Z155"/>
      <c r="AA155"/>
      <c r="AB155"/>
      <c r="AC155"/>
      <c r="AD155"/>
      <c r="AE155"/>
      <c r="AF155"/>
      <c r="AG155"/>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row>
    <row r="156" spans="1:68" s="202" customFormat="1" ht="135" customHeight="1">
      <c r="A156"/>
      <c r="B156"/>
      <c r="C156" s="228"/>
      <c r="D156" s="228"/>
      <c r="E156" s="281"/>
      <c r="F156" s="220"/>
      <c r="G156" s="197"/>
      <c r="H156" s="221"/>
      <c r="I156" s="222"/>
      <c r="J156" s="223"/>
      <c r="K156" s="224"/>
      <c r="L156" s="224"/>
      <c r="M156" s="225"/>
      <c r="N156" s="226"/>
      <c r="P156" s="160"/>
      <c r="Q156" s="160"/>
      <c r="R156"/>
      <c r="S156"/>
      <c r="T156"/>
      <c r="U156"/>
      <c r="V156"/>
      <c r="W156"/>
      <c r="X156"/>
      <c r="Y156"/>
      <c r="Z156"/>
      <c r="AA156"/>
      <c r="AB156"/>
      <c r="AC156"/>
      <c r="AD156"/>
      <c r="AE156"/>
      <c r="AF156"/>
      <c r="AG156"/>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row>
    <row r="157" spans="1:68" s="202" customFormat="1" ht="135" customHeight="1">
      <c r="A157"/>
      <c r="B157"/>
      <c r="C157" s="228"/>
      <c r="D157" s="228"/>
      <c r="E157" s="281"/>
      <c r="F157" s="220"/>
      <c r="G157" s="197"/>
      <c r="H157" s="221"/>
      <c r="I157" s="222"/>
      <c r="J157" s="223"/>
      <c r="K157" s="224"/>
      <c r="L157" s="224"/>
      <c r="M157" s="225"/>
      <c r="N157" s="226"/>
      <c r="P157" s="160"/>
      <c r="Q157" s="160"/>
      <c r="R157"/>
      <c r="S157"/>
      <c r="T157"/>
      <c r="U157"/>
      <c r="V157"/>
      <c r="W157"/>
      <c r="X157"/>
      <c r="Y157"/>
      <c r="Z157"/>
      <c r="AA157"/>
      <c r="AB157"/>
      <c r="AC157"/>
      <c r="AD157"/>
      <c r="AE157"/>
      <c r="AF157"/>
      <c r="AG157"/>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row>
    <row r="158" spans="1:68" s="202" customFormat="1" ht="135" customHeight="1">
      <c r="A158"/>
      <c r="B158"/>
      <c r="C158" s="228"/>
      <c r="D158" s="228"/>
      <c r="E158" s="281"/>
      <c r="F158" s="220"/>
      <c r="G158" s="197"/>
      <c r="H158" s="221"/>
      <c r="I158" s="222"/>
      <c r="J158" s="223"/>
      <c r="K158" s="224"/>
      <c r="L158" s="224"/>
      <c r="M158" s="225"/>
      <c r="N158" s="226"/>
      <c r="P158" s="160"/>
      <c r="Q158" s="160"/>
      <c r="R158"/>
      <c r="S158"/>
      <c r="T158"/>
      <c r="U158"/>
      <c r="V158"/>
      <c r="W158"/>
      <c r="X158"/>
      <c r="Y158"/>
      <c r="Z158"/>
      <c r="AA158"/>
      <c r="AB158"/>
      <c r="AC158"/>
      <c r="AD158"/>
      <c r="AE158"/>
      <c r="AF158"/>
      <c r="AG158"/>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row>
    <row r="159" spans="1:68" s="202" customFormat="1" ht="135" customHeight="1">
      <c r="A159"/>
      <c r="B159"/>
      <c r="C159" s="228"/>
      <c r="D159" s="228"/>
      <c r="E159" s="281"/>
      <c r="F159" s="220"/>
      <c r="G159" s="197"/>
      <c r="H159" s="221"/>
      <c r="I159" s="222"/>
      <c r="J159" s="223"/>
      <c r="K159" s="224"/>
      <c r="L159" s="224"/>
      <c r="M159" s="225"/>
      <c r="N159" s="226"/>
      <c r="P159" s="160"/>
      <c r="Q159" s="160"/>
      <c r="R159"/>
      <c r="S159"/>
      <c r="T159"/>
      <c r="U159"/>
      <c r="V159"/>
      <c r="W159"/>
      <c r="X159"/>
      <c r="Y159"/>
      <c r="Z159"/>
      <c r="AA159"/>
      <c r="AB159"/>
      <c r="AC159"/>
      <c r="AD159"/>
      <c r="AE159"/>
      <c r="AF159"/>
      <c r="AG159"/>
      <c r="AH159"/>
      <c r="AI159"/>
      <c r="AJ159"/>
      <c r="AK159"/>
      <c r="AL159"/>
      <c r="AM159"/>
      <c r="AN159"/>
      <c r="AO159"/>
      <c r="AP159"/>
      <c r="AQ159"/>
      <c r="AR159"/>
      <c r="AS159"/>
      <c r="AT159"/>
      <c r="AU159"/>
      <c r="AV159"/>
      <c r="AW159"/>
      <c r="AX159"/>
      <c r="AY159"/>
      <c r="AZ159"/>
      <c r="BA159"/>
      <c r="BB159"/>
      <c r="BC159"/>
      <c r="BD159"/>
      <c r="BE159"/>
      <c r="BF159"/>
      <c r="BG159"/>
      <c r="BH159"/>
      <c r="BI159"/>
      <c r="BJ159"/>
      <c r="BK159"/>
      <c r="BL159"/>
      <c r="BM159"/>
      <c r="BN159"/>
      <c r="BO159"/>
      <c r="BP159"/>
    </row>
    <row r="160" spans="1:68" s="202" customFormat="1" ht="135" customHeight="1">
      <c r="A160"/>
      <c r="B160"/>
      <c r="C160" s="228"/>
      <c r="D160" s="228"/>
      <c r="E160" s="281"/>
      <c r="F160" s="220"/>
      <c r="G160" s="197"/>
      <c r="H160" s="221"/>
      <c r="I160" s="222"/>
      <c r="J160" s="223"/>
      <c r="K160" s="224"/>
      <c r="L160" s="224"/>
      <c r="M160" s="225"/>
      <c r="N160" s="226"/>
      <c r="P160" s="160"/>
      <c r="Q160" s="160"/>
      <c r="R160"/>
      <c r="S160"/>
      <c r="T160"/>
      <c r="U160"/>
      <c r="V160"/>
      <c r="W160"/>
      <c r="X160"/>
      <c r="Y160"/>
      <c r="Z160"/>
      <c r="AA160"/>
      <c r="AB160"/>
      <c r="AC160"/>
      <c r="AD160"/>
      <c r="AE160"/>
      <c r="AF160"/>
      <c r="AG160"/>
      <c r="AH160"/>
      <c r="AI160"/>
      <c r="AJ160"/>
      <c r="AK160"/>
      <c r="AL160"/>
      <c r="AM160"/>
      <c r="AN160"/>
      <c r="AO160"/>
      <c r="AP160"/>
      <c r="AQ160"/>
      <c r="AR160"/>
      <c r="AS160"/>
      <c r="AT160"/>
      <c r="AU160"/>
      <c r="AV160"/>
      <c r="AW160"/>
      <c r="AX160"/>
      <c r="AY160"/>
      <c r="AZ160"/>
      <c r="BA160"/>
      <c r="BB160"/>
      <c r="BC160"/>
      <c r="BD160"/>
      <c r="BE160"/>
      <c r="BF160"/>
      <c r="BG160"/>
      <c r="BH160"/>
      <c r="BI160"/>
      <c r="BJ160"/>
      <c r="BK160"/>
      <c r="BL160"/>
      <c r="BM160"/>
      <c r="BN160"/>
      <c r="BO160"/>
      <c r="BP160"/>
    </row>
    <row r="161" spans="1:68" s="202" customFormat="1" ht="135" customHeight="1">
      <c r="A161"/>
      <c r="B161"/>
      <c r="C161" s="228"/>
      <c r="D161" s="228"/>
      <c r="E161" s="281"/>
      <c r="F161" s="220"/>
      <c r="G161" s="197"/>
      <c r="H161" s="221"/>
      <c r="I161" s="222"/>
      <c r="J161" s="223"/>
      <c r="K161" s="224"/>
      <c r="L161" s="224"/>
      <c r="M161" s="225"/>
      <c r="N161" s="226"/>
      <c r="P161" s="160"/>
      <c r="Q161" s="160"/>
      <c r="R161"/>
      <c r="S161"/>
      <c r="T161"/>
      <c r="U161"/>
      <c r="V161"/>
      <c r="W161"/>
      <c r="X161"/>
      <c r="Y161"/>
      <c r="Z161"/>
      <c r="AA161"/>
      <c r="AB161"/>
      <c r="AC161"/>
      <c r="AD161"/>
      <c r="AE161"/>
      <c r="AF161"/>
      <c r="AG161"/>
      <c r="AH161"/>
      <c r="AI161"/>
      <c r="AJ161"/>
      <c r="AK161"/>
      <c r="AL161"/>
      <c r="AM161"/>
      <c r="AN161"/>
      <c r="AO161"/>
      <c r="AP161"/>
      <c r="AQ161"/>
      <c r="AR161"/>
      <c r="AS161"/>
      <c r="AT161"/>
      <c r="AU161"/>
      <c r="AV161"/>
      <c r="AW161"/>
      <c r="AX161"/>
      <c r="AY161"/>
      <c r="AZ161"/>
      <c r="BA161"/>
      <c r="BB161"/>
      <c r="BC161"/>
      <c r="BD161"/>
      <c r="BE161"/>
      <c r="BF161"/>
      <c r="BG161"/>
      <c r="BH161"/>
      <c r="BI161"/>
      <c r="BJ161"/>
      <c r="BK161"/>
      <c r="BL161"/>
      <c r="BM161"/>
      <c r="BN161"/>
      <c r="BO161"/>
      <c r="BP161"/>
    </row>
    <row r="162" spans="1:68" s="202" customFormat="1" ht="135" customHeight="1">
      <c r="A162"/>
      <c r="B162"/>
      <c r="C162" s="228"/>
      <c r="D162" s="228"/>
      <c r="E162" s="281"/>
      <c r="F162" s="220"/>
      <c r="G162" s="197"/>
      <c r="H162" s="221"/>
      <c r="I162" s="222"/>
      <c r="J162" s="223"/>
      <c r="K162" s="224"/>
      <c r="L162" s="224"/>
      <c r="M162" s="225"/>
      <c r="N162" s="226"/>
      <c r="P162" s="160"/>
      <c r="Q162" s="160"/>
      <c r="R162"/>
      <c r="S162"/>
      <c r="T162"/>
      <c r="U162"/>
      <c r="V162"/>
      <c r="W162"/>
      <c r="X162"/>
      <c r="Y162"/>
      <c r="Z162"/>
      <c r="AA162"/>
      <c r="AB162"/>
      <c r="AC162"/>
      <c r="AD162"/>
      <c r="AE162"/>
      <c r="AF162"/>
      <c r="AG162"/>
      <c r="AH162"/>
      <c r="AI162"/>
      <c r="AJ162"/>
      <c r="AK162"/>
      <c r="AL162"/>
      <c r="AM162"/>
      <c r="AN162"/>
      <c r="AO162"/>
      <c r="AP162"/>
      <c r="AQ162"/>
      <c r="AR162"/>
      <c r="AS162"/>
      <c r="AT162"/>
      <c r="AU162"/>
      <c r="AV162"/>
      <c r="AW162"/>
      <c r="AX162"/>
      <c r="AY162"/>
      <c r="AZ162"/>
      <c r="BA162"/>
      <c r="BB162"/>
      <c r="BC162"/>
      <c r="BD162"/>
      <c r="BE162"/>
      <c r="BF162"/>
      <c r="BG162"/>
      <c r="BH162"/>
      <c r="BI162"/>
      <c r="BJ162"/>
      <c r="BK162"/>
      <c r="BL162"/>
      <c r="BM162"/>
      <c r="BN162"/>
      <c r="BO162"/>
      <c r="BP162"/>
    </row>
    <row r="163" spans="1:68" s="202" customFormat="1" ht="135" customHeight="1">
      <c r="A163"/>
      <c r="B163"/>
      <c r="C163" s="228"/>
      <c r="D163" s="228"/>
      <c r="E163" s="281"/>
      <c r="F163" s="220"/>
      <c r="G163" s="197"/>
      <c r="H163" s="221"/>
      <c r="I163" s="222"/>
      <c r="J163" s="223"/>
      <c r="K163" s="224"/>
      <c r="L163" s="224"/>
      <c r="M163" s="225"/>
      <c r="N163" s="226"/>
      <c r="P163" s="160"/>
      <c r="Q163" s="160"/>
      <c r="R163"/>
      <c r="S163"/>
      <c r="T163"/>
      <c r="U163"/>
      <c r="V163"/>
      <c r="W163"/>
      <c r="X163"/>
      <c r="Y163"/>
      <c r="Z163"/>
      <c r="AA163"/>
      <c r="AB163"/>
      <c r="AC163"/>
      <c r="AD163"/>
      <c r="AE163"/>
      <c r="AF163"/>
      <c r="AG163"/>
      <c r="AH163"/>
      <c r="AI163"/>
      <c r="AJ163"/>
      <c r="AK163"/>
      <c r="AL163"/>
      <c r="AM163"/>
      <c r="AN163"/>
      <c r="AO163"/>
      <c r="AP163"/>
      <c r="AQ163"/>
      <c r="AR163"/>
      <c r="AS163"/>
      <c r="AT163"/>
      <c r="AU163"/>
      <c r="AV163"/>
      <c r="AW163"/>
      <c r="AX163"/>
      <c r="AY163"/>
      <c r="AZ163"/>
      <c r="BA163"/>
      <c r="BB163"/>
      <c r="BC163"/>
      <c r="BD163"/>
      <c r="BE163"/>
      <c r="BF163"/>
      <c r="BG163"/>
      <c r="BH163"/>
      <c r="BI163"/>
      <c r="BJ163"/>
      <c r="BK163"/>
      <c r="BL163"/>
      <c r="BM163"/>
      <c r="BN163"/>
      <c r="BO163"/>
      <c r="BP163"/>
    </row>
    <row r="164" spans="1:68" s="202" customFormat="1" ht="135" customHeight="1">
      <c r="A164"/>
      <c r="B164"/>
      <c r="C164" s="228"/>
      <c r="D164" s="228"/>
      <c r="E164" s="281"/>
      <c r="F164" s="220"/>
      <c r="G164" s="197"/>
      <c r="H164" s="221"/>
      <c r="I164" s="222"/>
      <c r="J164" s="223"/>
      <c r="K164" s="224"/>
      <c r="L164" s="224"/>
      <c r="M164" s="225"/>
      <c r="N164" s="226"/>
      <c r="P164" s="160"/>
      <c r="Q164" s="160"/>
      <c r="R164"/>
      <c r="S164"/>
      <c r="T164"/>
      <c r="U164"/>
      <c r="V164"/>
      <c r="W164"/>
      <c r="X164"/>
      <c r="Y164"/>
      <c r="Z164"/>
      <c r="AA164"/>
      <c r="AB164"/>
      <c r="AC164"/>
      <c r="AD164"/>
      <c r="AE164"/>
      <c r="AF164"/>
      <c r="AG164"/>
      <c r="AH164"/>
      <c r="AI164"/>
      <c r="AJ164"/>
      <c r="AK164"/>
      <c r="AL164"/>
      <c r="AM164"/>
      <c r="AN164"/>
      <c r="AO164"/>
      <c r="AP164"/>
      <c r="AQ164"/>
      <c r="AR164"/>
      <c r="AS164"/>
      <c r="AT164"/>
      <c r="AU164"/>
      <c r="AV164"/>
      <c r="AW164"/>
      <c r="AX164"/>
      <c r="AY164"/>
      <c r="AZ164"/>
      <c r="BA164"/>
      <c r="BB164"/>
      <c r="BC164"/>
      <c r="BD164"/>
      <c r="BE164"/>
      <c r="BF164"/>
      <c r="BG164"/>
      <c r="BH164"/>
      <c r="BI164"/>
      <c r="BJ164"/>
      <c r="BK164"/>
      <c r="BL164"/>
      <c r="BM164"/>
      <c r="BN164"/>
      <c r="BO164"/>
      <c r="BP164"/>
    </row>
    <row r="165" spans="1:68" s="202" customFormat="1" ht="135" customHeight="1">
      <c r="A165"/>
      <c r="B165"/>
      <c r="C165" s="228"/>
      <c r="D165" s="228"/>
      <c r="E165" s="281"/>
      <c r="F165" s="220"/>
      <c r="G165" s="197"/>
      <c r="H165" s="221"/>
      <c r="I165" s="222"/>
      <c r="J165" s="223"/>
      <c r="K165" s="224"/>
      <c r="L165" s="224"/>
      <c r="M165" s="225"/>
      <c r="N165" s="226"/>
      <c r="P165" s="160"/>
      <c r="Q165" s="160"/>
      <c r="R165"/>
      <c r="S165"/>
      <c r="T165"/>
      <c r="U165"/>
      <c r="V165"/>
      <c r="W165"/>
      <c r="X165"/>
      <c r="Y165"/>
      <c r="Z165"/>
      <c r="AA165"/>
      <c r="AB165"/>
      <c r="AC165"/>
      <c r="AD165"/>
      <c r="AE165"/>
      <c r="AF165"/>
      <c r="AG165"/>
      <c r="AH165"/>
      <c r="AI165"/>
      <c r="AJ165"/>
      <c r="AK165"/>
      <c r="AL165"/>
      <c r="AM165"/>
      <c r="AN165"/>
      <c r="AO165"/>
      <c r="AP165"/>
      <c r="AQ165"/>
      <c r="AR165"/>
      <c r="AS165"/>
      <c r="AT165"/>
      <c r="AU165"/>
      <c r="AV165"/>
      <c r="AW165"/>
      <c r="AX165"/>
      <c r="AY165"/>
      <c r="AZ165"/>
      <c r="BA165"/>
      <c r="BB165"/>
      <c r="BC165"/>
      <c r="BD165"/>
      <c r="BE165"/>
      <c r="BF165"/>
      <c r="BG165"/>
      <c r="BH165"/>
      <c r="BI165"/>
      <c r="BJ165"/>
      <c r="BK165"/>
      <c r="BL165"/>
      <c r="BM165"/>
      <c r="BN165"/>
      <c r="BO165"/>
      <c r="BP165"/>
    </row>
    <row r="166" spans="1:68" s="202" customFormat="1" ht="135" customHeight="1">
      <c r="A166"/>
      <c r="B166"/>
      <c r="C166" s="228"/>
      <c r="D166" s="228"/>
      <c r="E166" s="281"/>
      <c r="F166" s="220"/>
      <c r="G166" s="197"/>
      <c r="H166" s="221"/>
      <c r="I166" s="222"/>
      <c r="J166" s="223"/>
      <c r="K166" s="224"/>
      <c r="L166" s="224"/>
      <c r="M166" s="225"/>
      <c r="N166" s="226"/>
      <c r="P166" s="160"/>
      <c r="Q166" s="160"/>
      <c r="R166"/>
      <c r="S166"/>
      <c r="T166"/>
      <c r="U166"/>
      <c r="V166"/>
      <c r="W166"/>
      <c r="X166"/>
      <c r="Y166"/>
      <c r="Z166"/>
      <c r="AA166"/>
      <c r="AB166"/>
      <c r="AC166"/>
      <c r="AD166"/>
      <c r="AE166"/>
      <c r="AF166"/>
      <c r="AG166"/>
      <c r="AH166"/>
      <c r="AI166"/>
      <c r="AJ166"/>
      <c r="AK166"/>
      <c r="AL166"/>
      <c r="AM166"/>
      <c r="AN166"/>
      <c r="AO166"/>
      <c r="AP166"/>
      <c r="AQ166"/>
      <c r="AR166"/>
      <c r="AS166"/>
      <c r="AT166"/>
      <c r="AU166"/>
      <c r="AV166"/>
      <c r="AW166"/>
      <c r="AX166"/>
      <c r="AY166"/>
      <c r="AZ166"/>
      <c r="BA166"/>
      <c r="BB166"/>
      <c r="BC166"/>
      <c r="BD166"/>
      <c r="BE166"/>
      <c r="BF166"/>
      <c r="BG166"/>
      <c r="BH166"/>
      <c r="BI166"/>
      <c r="BJ166"/>
      <c r="BK166"/>
      <c r="BL166"/>
      <c r="BM166"/>
      <c r="BN166"/>
      <c r="BO166"/>
      <c r="BP166"/>
    </row>
    <row r="167" spans="1:68" s="202" customFormat="1" ht="135" customHeight="1">
      <c r="A167"/>
      <c r="B167"/>
      <c r="C167" s="228"/>
      <c r="D167" s="228"/>
      <c r="E167" s="281"/>
      <c r="F167" s="220"/>
      <c r="G167" s="197"/>
      <c r="H167" s="221"/>
      <c r="I167" s="222"/>
      <c r="J167" s="223"/>
      <c r="K167" s="224"/>
      <c r="L167" s="224"/>
      <c r="M167" s="225"/>
      <c r="N167" s="226"/>
      <c r="P167" s="160"/>
      <c r="Q167" s="160"/>
      <c r="R167"/>
      <c r="S167"/>
      <c r="T167"/>
      <c r="U167"/>
      <c r="V167"/>
      <c r="W167"/>
      <c r="X167"/>
      <c r="Y167"/>
      <c r="Z167"/>
      <c r="AA167"/>
      <c r="AB167"/>
      <c r="AC167"/>
      <c r="AD167"/>
      <c r="AE167"/>
      <c r="AF167"/>
      <c r="AG167"/>
      <c r="AH167"/>
      <c r="AI167"/>
      <c r="AJ167"/>
      <c r="AK167"/>
      <c r="AL167"/>
      <c r="AM167"/>
      <c r="AN167"/>
      <c r="AO167"/>
      <c r="AP167"/>
      <c r="AQ167"/>
      <c r="AR167"/>
      <c r="AS167"/>
      <c r="AT167"/>
      <c r="AU167"/>
      <c r="AV167"/>
      <c r="AW167"/>
      <c r="AX167"/>
      <c r="AY167"/>
      <c r="AZ167"/>
      <c r="BA167"/>
      <c r="BB167"/>
      <c r="BC167"/>
      <c r="BD167"/>
      <c r="BE167"/>
      <c r="BF167"/>
      <c r="BG167"/>
      <c r="BH167"/>
      <c r="BI167"/>
      <c r="BJ167"/>
      <c r="BK167"/>
      <c r="BL167"/>
      <c r="BM167"/>
      <c r="BN167"/>
      <c r="BO167"/>
      <c r="BP167"/>
    </row>
    <row r="168" spans="1:68" s="202" customFormat="1" ht="135" customHeight="1">
      <c r="A168"/>
      <c r="B168"/>
      <c r="C168" s="228"/>
      <c r="D168" s="228"/>
      <c r="E168" s="281"/>
      <c r="F168" s="220"/>
      <c r="G168" s="197"/>
      <c r="H168" s="221"/>
      <c r="I168" s="222"/>
      <c r="J168" s="223"/>
      <c r="K168" s="224"/>
      <c r="L168" s="224"/>
      <c r="M168" s="225"/>
      <c r="N168" s="226"/>
      <c r="P168" s="160"/>
      <c r="Q168" s="160"/>
      <c r="R168"/>
      <c r="S168"/>
      <c r="T168"/>
      <c r="U168"/>
      <c r="V168"/>
      <c r="W168"/>
      <c r="X168"/>
      <c r="Y168"/>
      <c r="Z168"/>
      <c r="AA168"/>
      <c r="AB168"/>
      <c r="AC168"/>
      <c r="AD168"/>
      <c r="AE168"/>
      <c r="AF168"/>
      <c r="AG168"/>
      <c r="AH168"/>
      <c r="AI168"/>
      <c r="AJ168"/>
      <c r="AK168"/>
      <c r="AL168"/>
      <c r="AM168"/>
      <c r="AN168"/>
      <c r="AO168"/>
      <c r="AP168"/>
      <c r="AQ168"/>
      <c r="AR168"/>
      <c r="AS168"/>
      <c r="AT168"/>
      <c r="AU168"/>
      <c r="AV168"/>
      <c r="AW168"/>
      <c r="AX168"/>
      <c r="AY168"/>
      <c r="AZ168"/>
      <c r="BA168"/>
      <c r="BB168"/>
      <c r="BC168"/>
      <c r="BD168"/>
      <c r="BE168"/>
      <c r="BF168"/>
      <c r="BG168"/>
      <c r="BH168"/>
      <c r="BI168"/>
      <c r="BJ168"/>
      <c r="BK168"/>
      <c r="BL168"/>
      <c r="BM168"/>
      <c r="BN168"/>
      <c r="BO168"/>
      <c r="BP168"/>
    </row>
    <row r="169" spans="1:68" s="202" customFormat="1" ht="135" customHeight="1">
      <c r="A169"/>
      <c r="B169"/>
      <c r="C169" s="228"/>
      <c r="D169" s="228"/>
      <c r="E169" s="281"/>
      <c r="F169" s="220"/>
      <c r="G169" s="197"/>
      <c r="H169" s="221"/>
      <c r="I169" s="222"/>
      <c r="J169" s="223"/>
      <c r="K169" s="224"/>
      <c r="L169" s="224"/>
      <c r="M169" s="225"/>
      <c r="N169" s="226"/>
      <c r="P169" s="160"/>
      <c r="Q169" s="160"/>
      <c r="R169"/>
      <c r="S169"/>
      <c r="T169"/>
      <c r="U169"/>
      <c r="V169"/>
      <c r="W169"/>
      <c r="X169"/>
      <c r="Y169"/>
      <c r="Z169"/>
      <c r="AA169"/>
      <c r="AB169"/>
      <c r="AC169"/>
      <c r="AD169"/>
      <c r="AE169"/>
      <c r="AF169"/>
      <c r="AG169"/>
      <c r="AH169"/>
      <c r="AI169"/>
      <c r="AJ169"/>
      <c r="AK169"/>
      <c r="AL169"/>
      <c r="AM169"/>
      <c r="AN169"/>
      <c r="AO169"/>
      <c r="AP169"/>
      <c r="AQ169"/>
      <c r="AR169"/>
      <c r="AS169"/>
      <c r="AT169"/>
      <c r="AU169"/>
      <c r="AV169"/>
      <c r="AW169"/>
      <c r="AX169"/>
      <c r="AY169"/>
      <c r="AZ169"/>
      <c r="BA169"/>
      <c r="BB169"/>
      <c r="BC169"/>
      <c r="BD169"/>
      <c r="BE169"/>
      <c r="BF169"/>
      <c r="BG169"/>
      <c r="BH169"/>
      <c r="BI169"/>
      <c r="BJ169"/>
      <c r="BK169"/>
      <c r="BL169"/>
      <c r="BM169"/>
      <c r="BN169"/>
      <c r="BO169"/>
      <c r="BP169"/>
    </row>
    <row r="170" spans="1:68" s="202" customFormat="1" ht="135" customHeight="1">
      <c r="A170"/>
      <c r="B170"/>
      <c r="C170" s="228"/>
      <c r="D170" s="228"/>
      <c r="E170" s="281"/>
      <c r="F170" s="220"/>
      <c r="G170" s="197"/>
      <c r="H170" s="221"/>
      <c r="I170" s="222"/>
      <c r="J170" s="223"/>
      <c r="K170" s="224"/>
      <c r="L170" s="224"/>
      <c r="M170" s="225"/>
      <c r="N170" s="226"/>
      <c r="P170" s="160"/>
      <c r="Q170" s="160"/>
      <c r="R170"/>
      <c r="S170"/>
      <c r="T170"/>
      <c r="U170"/>
      <c r="V170"/>
      <c r="W170"/>
      <c r="X170"/>
      <c r="Y170"/>
      <c r="Z170"/>
      <c r="AA170"/>
      <c r="AB170"/>
      <c r="AC170"/>
      <c r="AD170"/>
      <c r="AE170"/>
      <c r="AF170"/>
      <c r="AG170"/>
      <c r="AH170"/>
      <c r="AI170"/>
      <c r="AJ170"/>
      <c r="AK170"/>
      <c r="AL170"/>
      <c r="AM170"/>
      <c r="AN170"/>
      <c r="AO170"/>
      <c r="AP170"/>
      <c r="AQ170"/>
      <c r="AR170"/>
      <c r="AS170"/>
      <c r="AT170"/>
      <c r="AU170"/>
      <c r="AV170"/>
      <c r="AW170"/>
      <c r="AX170"/>
      <c r="AY170"/>
      <c r="AZ170"/>
      <c r="BA170"/>
      <c r="BB170"/>
      <c r="BC170"/>
      <c r="BD170"/>
      <c r="BE170"/>
      <c r="BF170"/>
      <c r="BG170"/>
      <c r="BH170"/>
      <c r="BI170"/>
      <c r="BJ170"/>
      <c r="BK170"/>
      <c r="BL170"/>
      <c r="BM170"/>
      <c r="BN170"/>
      <c r="BO170"/>
      <c r="BP170"/>
    </row>
    <row r="171" spans="1:68" s="202" customFormat="1" ht="135" customHeight="1">
      <c r="A171"/>
      <c r="B171"/>
      <c r="C171" s="228"/>
      <c r="D171" s="228"/>
      <c r="E171" s="281"/>
      <c r="F171" s="220"/>
      <c r="G171" s="197"/>
      <c r="H171" s="221"/>
      <c r="I171" s="222"/>
      <c r="J171" s="223"/>
      <c r="K171" s="224"/>
      <c r="L171" s="224"/>
      <c r="M171" s="225"/>
      <c r="N171" s="226"/>
      <c r="P171" s="160"/>
      <c r="Q171" s="160"/>
      <c r="R171"/>
      <c r="S171"/>
      <c r="T171"/>
      <c r="U171"/>
      <c r="V171"/>
      <c r="W171"/>
      <c r="X171"/>
      <c r="Y171"/>
      <c r="Z171"/>
      <c r="AA171"/>
      <c r="AB171"/>
      <c r="AC171"/>
      <c r="AD171"/>
      <c r="AE171"/>
      <c r="AF171"/>
      <c r="AG171"/>
      <c r="AH171"/>
      <c r="AI171"/>
      <c r="AJ171"/>
      <c r="AK171"/>
      <c r="AL171"/>
      <c r="AM171"/>
      <c r="AN171"/>
      <c r="AO171"/>
      <c r="AP171"/>
      <c r="AQ171"/>
      <c r="AR171"/>
      <c r="AS171"/>
      <c r="AT171"/>
      <c r="AU171"/>
      <c r="AV171"/>
      <c r="AW171"/>
      <c r="AX171"/>
      <c r="AY171"/>
      <c r="AZ171"/>
      <c r="BA171"/>
      <c r="BB171"/>
      <c r="BC171"/>
      <c r="BD171"/>
      <c r="BE171"/>
      <c r="BF171"/>
      <c r="BG171"/>
      <c r="BH171"/>
      <c r="BI171"/>
      <c r="BJ171"/>
      <c r="BK171"/>
      <c r="BL171"/>
      <c r="BM171"/>
      <c r="BN171"/>
      <c r="BO171"/>
      <c r="BP171"/>
    </row>
    <row r="172" spans="1:68" s="202" customFormat="1" ht="135" customHeight="1">
      <c r="A172"/>
      <c r="B172"/>
      <c r="C172" s="228"/>
      <c r="D172" s="228"/>
      <c r="E172" s="281"/>
      <c r="F172" s="220"/>
      <c r="G172" s="197"/>
      <c r="H172" s="221"/>
      <c r="I172" s="222"/>
      <c r="J172" s="223"/>
      <c r="K172" s="224"/>
      <c r="L172" s="224"/>
      <c r="M172" s="225"/>
      <c r="N172" s="226"/>
      <c r="P172" s="160"/>
      <c r="Q172" s="160"/>
      <c r="R172"/>
      <c r="S172"/>
      <c r="T172"/>
      <c r="U172"/>
      <c r="V172"/>
      <c r="W172"/>
      <c r="X172"/>
      <c r="Y172"/>
      <c r="Z172"/>
      <c r="AA172"/>
      <c r="AB172"/>
      <c r="AC172"/>
      <c r="AD172"/>
      <c r="AE172"/>
      <c r="AF172"/>
      <c r="AG172"/>
      <c r="AH172"/>
      <c r="AI172"/>
      <c r="AJ172"/>
      <c r="AK172"/>
      <c r="AL172"/>
      <c r="AM172"/>
      <c r="AN172"/>
      <c r="AO172"/>
      <c r="AP172"/>
      <c r="AQ172"/>
      <c r="AR172"/>
      <c r="AS172"/>
      <c r="AT172"/>
      <c r="AU172"/>
      <c r="AV172"/>
      <c r="AW172"/>
      <c r="AX172"/>
      <c r="AY172"/>
      <c r="AZ172"/>
      <c r="BA172"/>
      <c r="BB172"/>
      <c r="BC172"/>
      <c r="BD172"/>
      <c r="BE172"/>
      <c r="BF172"/>
      <c r="BG172"/>
      <c r="BH172"/>
      <c r="BI172"/>
      <c r="BJ172"/>
      <c r="BK172"/>
      <c r="BL172"/>
      <c r="BM172"/>
      <c r="BN172"/>
      <c r="BO172"/>
      <c r="BP172"/>
    </row>
    <row r="173" spans="1:68" s="202" customFormat="1" ht="135" customHeight="1">
      <c r="A173"/>
      <c r="B173"/>
      <c r="C173" s="228"/>
      <c r="D173" s="228"/>
      <c r="E173" s="281"/>
      <c r="F173" s="220"/>
      <c r="G173" s="197"/>
      <c r="H173" s="221"/>
      <c r="I173" s="222"/>
      <c r="J173" s="223"/>
      <c r="K173" s="224"/>
      <c r="L173" s="224"/>
      <c r="M173" s="225"/>
      <c r="N173" s="226"/>
      <c r="P173" s="160"/>
      <c r="Q173" s="160"/>
      <c r="R173"/>
      <c r="S173"/>
      <c r="T173"/>
      <c r="U173"/>
      <c r="V173"/>
      <c r="W173"/>
      <c r="X173"/>
      <c r="Y173"/>
      <c r="Z173"/>
      <c r="AA173"/>
      <c r="AB173"/>
      <c r="AC173"/>
      <c r="AD173"/>
      <c r="AE173"/>
      <c r="AF173"/>
      <c r="AG173"/>
      <c r="AH173"/>
      <c r="AI173"/>
      <c r="AJ173"/>
      <c r="AK173"/>
      <c r="AL173"/>
      <c r="AM173"/>
      <c r="AN173"/>
      <c r="AO173"/>
      <c r="AP173"/>
      <c r="AQ173"/>
      <c r="AR173"/>
      <c r="AS173"/>
      <c r="AT173"/>
      <c r="AU173"/>
      <c r="AV173"/>
      <c r="AW173"/>
      <c r="AX173"/>
      <c r="AY173"/>
      <c r="AZ173"/>
      <c r="BA173"/>
      <c r="BB173"/>
      <c r="BC173"/>
      <c r="BD173"/>
      <c r="BE173"/>
      <c r="BF173"/>
      <c r="BG173"/>
      <c r="BH173"/>
      <c r="BI173"/>
      <c r="BJ173"/>
      <c r="BK173"/>
      <c r="BL173"/>
      <c r="BM173"/>
      <c r="BN173"/>
      <c r="BO173"/>
      <c r="BP173"/>
    </row>
    <row r="174" spans="1:68" s="202" customFormat="1" ht="135" customHeight="1">
      <c r="A174"/>
      <c r="B174"/>
      <c r="C174" s="228"/>
      <c r="D174" s="228"/>
      <c r="E174" s="281"/>
      <c r="F174" s="220"/>
      <c r="G174" s="197"/>
      <c r="H174" s="221"/>
      <c r="I174" s="222"/>
      <c r="J174" s="223"/>
      <c r="K174" s="224"/>
      <c r="L174" s="224"/>
      <c r="M174" s="225"/>
      <c r="N174" s="226"/>
      <c r="P174" s="160"/>
      <c r="Q174" s="160"/>
      <c r="R174"/>
      <c r="S174"/>
      <c r="T174"/>
      <c r="U174"/>
      <c r="V174"/>
      <c r="W174"/>
      <c r="X174"/>
      <c r="Y174"/>
      <c r="Z174"/>
      <c r="AA174"/>
      <c r="AB174"/>
      <c r="AC174"/>
      <c r="AD174"/>
      <c r="AE174"/>
      <c r="AF174"/>
      <c r="AG174"/>
      <c r="AH174"/>
      <c r="AI174"/>
      <c r="AJ174"/>
      <c r="AK174"/>
      <c r="AL174"/>
      <c r="AM174"/>
      <c r="AN174"/>
      <c r="AO174"/>
      <c r="AP174"/>
      <c r="AQ174"/>
      <c r="AR174"/>
      <c r="AS174"/>
      <c r="AT174"/>
      <c r="AU174"/>
      <c r="AV174"/>
      <c r="AW174"/>
      <c r="AX174"/>
      <c r="AY174"/>
      <c r="AZ174"/>
      <c r="BA174"/>
      <c r="BB174"/>
      <c r="BC174"/>
      <c r="BD174"/>
      <c r="BE174"/>
      <c r="BF174"/>
      <c r="BG174"/>
      <c r="BH174"/>
      <c r="BI174"/>
      <c r="BJ174"/>
      <c r="BK174"/>
      <c r="BL174"/>
      <c r="BM174"/>
      <c r="BN174"/>
      <c r="BO174"/>
      <c r="BP174"/>
    </row>
    <row r="175" spans="1:68" s="202" customFormat="1" ht="135" customHeight="1">
      <c r="A175"/>
      <c r="B175"/>
      <c r="C175" s="228"/>
      <c r="D175" s="228"/>
      <c r="E175" s="281"/>
      <c r="F175" s="220"/>
      <c r="G175" s="197"/>
      <c r="H175" s="221"/>
      <c r="I175" s="222"/>
      <c r="J175" s="223"/>
      <c r="K175" s="224"/>
      <c r="L175" s="224"/>
      <c r="M175" s="225"/>
      <c r="N175" s="226"/>
      <c r="P175" s="160"/>
      <c r="Q175" s="160"/>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row>
    <row r="176" spans="1:68" s="202" customFormat="1" ht="135" customHeight="1">
      <c r="A176"/>
      <c r="B176"/>
      <c r="C176" s="228"/>
      <c r="D176" s="228"/>
      <c r="E176" s="281"/>
      <c r="F176" s="220"/>
      <c r="G176" s="197"/>
      <c r="H176" s="221"/>
      <c r="I176" s="222"/>
      <c r="J176" s="223"/>
      <c r="K176" s="224"/>
      <c r="L176" s="224"/>
      <c r="M176" s="225"/>
      <c r="N176" s="226"/>
      <c r="P176" s="160"/>
      <c r="Q176" s="160"/>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row>
    <row r="177" spans="1:68" s="202" customFormat="1" ht="135" customHeight="1">
      <c r="A177"/>
      <c r="B177"/>
      <c r="C177" s="228"/>
      <c r="D177" s="228"/>
      <c r="E177" s="281"/>
      <c r="F177" s="220"/>
      <c r="G177" s="197"/>
      <c r="H177" s="221"/>
      <c r="I177" s="222"/>
      <c r="J177" s="223"/>
      <c r="K177" s="224"/>
      <c r="L177" s="224"/>
      <c r="M177" s="225"/>
      <c r="N177" s="226"/>
      <c r="P177" s="160"/>
      <c r="Q177" s="160"/>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row>
    <row r="178" spans="1:68" s="202" customFormat="1" ht="135" customHeight="1">
      <c r="A178"/>
      <c r="B178"/>
      <c r="C178" s="228"/>
      <c r="D178" s="228"/>
      <c r="E178" s="281"/>
      <c r="F178" s="220"/>
      <c r="G178" s="197"/>
      <c r="H178" s="221"/>
      <c r="I178" s="222"/>
      <c r="J178" s="223"/>
      <c r="K178" s="224"/>
      <c r="L178" s="224"/>
      <c r="M178" s="225"/>
      <c r="N178" s="226"/>
      <c r="P178" s="160"/>
      <c r="Q178" s="160"/>
      <c r="R178"/>
      <c r="S178"/>
      <c r="T178"/>
      <c r="U178"/>
      <c r="V178"/>
      <c r="W178"/>
      <c r="X178"/>
      <c r="Y178"/>
      <c r="Z178"/>
      <c r="AA178"/>
      <c r="AB178"/>
      <c r="AC178"/>
      <c r="AD178"/>
      <c r="AE178"/>
      <c r="AF178"/>
      <c r="AG178"/>
      <c r="AH178"/>
      <c r="AI178"/>
      <c r="AJ178"/>
      <c r="AK178"/>
      <c r="AL178"/>
      <c r="AM178"/>
      <c r="AN178"/>
      <c r="AO178"/>
      <c r="AP178"/>
      <c r="AQ178"/>
      <c r="AR178"/>
      <c r="AS178"/>
      <c r="AT178"/>
      <c r="AU178"/>
      <c r="AV178"/>
      <c r="AW178"/>
      <c r="AX178"/>
      <c r="AY178"/>
      <c r="AZ178"/>
      <c r="BA178"/>
      <c r="BB178"/>
      <c r="BC178"/>
      <c r="BD178"/>
      <c r="BE178"/>
      <c r="BF178"/>
      <c r="BG178"/>
      <c r="BH178"/>
      <c r="BI178"/>
      <c r="BJ178"/>
      <c r="BK178"/>
      <c r="BL178"/>
      <c r="BM178"/>
      <c r="BN178"/>
      <c r="BO178"/>
      <c r="BP178"/>
    </row>
    <row r="179" spans="1:68" s="202" customFormat="1" ht="135" customHeight="1">
      <c r="A179"/>
      <c r="B179"/>
      <c r="C179" s="228"/>
      <c r="D179" s="228"/>
      <c r="E179" s="281"/>
      <c r="F179" s="220"/>
      <c r="G179" s="197"/>
      <c r="H179" s="221"/>
      <c r="I179" s="222"/>
      <c r="J179" s="223"/>
      <c r="K179" s="224"/>
      <c r="L179" s="224"/>
      <c r="M179" s="225"/>
      <c r="N179" s="226"/>
      <c r="P179" s="160"/>
      <c r="Q179" s="160"/>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row>
    <row r="180" spans="1:68" s="202" customFormat="1" ht="135" customHeight="1">
      <c r="A180"/>
      <c r="B180"/>
      <c r="C180" s="228"/>
      <c r="D180" s="228"/>
      <c r="E180" s="281"/>
      <c r="F180" s="220"/>
      <c r="G180" s="197"/>
      <c r="H180" s="221"/>
      <c r="I180" s="222"/>
      <c r="J180" s="223"/>
      <c r="K180" s="224"/>
      <c r="L180" s="224"/>
      <c r="M180" s="225"/>
      <c r="N180" s="226"/>
      <c r="P180" s="160"/>
      <c r="Q180" s="16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row>
    <row r="181" spans="1:68" s="202" customFormat="1" ht="135" customHeight="1">
      <c r="A181"/>
      <c r="B181"/>
      <c r="C181" s="228"/>
      <c r="D181" s="228"/>
      <c r="E181" s="281"/>
      <c r="F181" s="220"/>
      <c r="G181" s="197"/>
      <c r="H181" s="221"/>
      <c r="I181" s="222"/>
      <c r="J181" s="223"/>
      <c r="K181" s="224"/>
      <c r="L181" s="224"/>
      <c r="M181" s="225"/>
      <c r="N181" s="226"/>
      <c r="P181" s="160"/>
      <c r="Q181" s="160"/>
      <c r="R181"/>
      <c r="S181"/>
      <c r="T181"/>
      <c r="U181"/>
      <c r="V181"/>
      <c r="W181"/>
      <c r="X181"/>
      <c r="Y181"/>
      <c r="Z181"/>
      <c r="AA181"/>
      <c r="AB181"/>
      <c r="AC181"/>
      <c r="AD181"/>
      <c r="AE181"/>
      <c r="AF181"/>
      <c r="AG181"/>
      <c r="AH181"/>
      <c r="AI181"/>
      <c r="AJ181"/>
      <c r="AK181"/>
      <c r="AL181"/>
      <c r="AM181"/>
      <c r="AN181"/>
      <c r="AO181"/>
      <c r="AP181"/>
      <c r="AQ181"/>
      <c r="AR181"/>
      <c r="AS181"/>
      <c r="AT181"/>
      <c r="AU181"/>
      <c r="AV181"/>
      <c r="AW181"/>
      <c r="AX181"/>
      <c r="AY181"/>
      <c r="AZ181"/>
      <c r="BA181"/>
      <c r="BB181"/>
      <c r="BC181"/>
      <c r="BD181"/>
      <c r="BE181"/>
      <c r="BF181"/>
      <c r="BG181"/>
      <c r="BH181"/>
      <c r="BI181"/>
      <c r="BJ181"/>
      <c r="BK181"/>
      <c r="BL181"/>
      <c r="BM181"/>
      <c r="BN181"/>
      <c r="BO181"/>
      <c r="BP181"/>
    </row>
    <row r="182" spans="1:68" s="202" customFormat="1" ht="135" customHeight="1">
      <c r="A182"/>
      <c r="B182"/>
      <c r="C182" s="228"/>
      <c r="D182" s="228"/>
      <c r="E182" s="281"/>
      <c r="F182" s="220"/>
      <c r="G182" s="197"/>
      <c r="H182" s="221"/>
      <c r="I182" s="222"/>
      <c r="J182" s="223"/>
      <c r="K182" s="224"/>
      <c r="L182" s="224"/>
      <c r="M182" s="225"/>
      <c r="N182" s="226"/>
      <c r="P182" s="160"/>
      <c r="Q182" s="160"/>
      <c r="R182"/>
      <c r="S182"/>
      <c r="T182"/>
      <c r="U182"/>
      <c r="V182"/>
      <c r="W182"/>
      <c r="X182"/>
      <c r="Y182"/>
      <c r="Z182"/>
      <c r="AA182"/>
      <c r="AB182"/>
      <c r="AC182"/>
      <c r="AD182"/>
      <c r="AE182"/>
      <c r="AF182"/>
      <c r="AG182"/>
      <c r="AH182"/>
      <c r="AI182"/>
      <c r="AJ182"/>
      <c r="AK182"/>
      <c r="AL182"/>
      <c r="AM182"/>
      <c r="AN182"/>
      <c r="AO182"/>
      <c r="AP182"/>
      <c r="AQ182"/>
      <c r="AR182"/>
      <c r="AS182"/>
      <c r="AT182"/>
      <c r="AU182"/>
      <c r="AV182"/>
      <c r="AW182"/>
      <c r="AX182"/>
      <c r="AY182"/>
      <c r="AZ182"/>
      <c r="BA182"/>
      <c r="BB182"/>
      <c r="BC182"/>
      <c r="BD182"/>
      <c r="BE182"/>
      <c r="BF182"/>
      <c r="BG182"/>
      <c r="BH182"/>
      <c r="BI182"/>
      <c r="BJ182"/>
      <c r="BK182"/>
      <c r="BL182"/>
      <c r="BM182"/>
      <c r="BN182"/>
      <c r="BO182"/>
      <c r="BP182"/>
    </row>
    <row r="183" spans="1:68" s="202" customFormat="1" ht="135" customHeight="1">
      <c r="A183"/>
      <c r="B183"/>
      <c r="C183" s="228"/>
      <c r="D183" s="228"/>
      <c r="E183" s="281"/>
      <c r="F183" s="220"/>
      <c r="G183" s="197"/>
      <c r="H183" s="221"/>
      <c r="I183" s="222"/>
      <c r="J183" s="223"/>
      <c r="K183" s="224"/>
      <c r="L183" s="224"/>
      <c r="M183" s="225"/>
      <c r="N183" s="226"/>
      <c r="P183" s="160"/>
      <c r="Q183" s="160"/>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row>
    <row r="184" spans="1:68" s="202" customFormat="1" ht="135" customHeight="1">
      <c r="A184"/>
      <c r="B184"/>
      <c r="C184" s="228"/>
      <c r="D184" s="228"/>
      <c r="E184" s="281"/>
      <c r="F184" s="220"/>
      <c r="G184" s="197"/>
      <c r="H184" s="221"/>
      <c r="I184" s="222"/>
      <c r="J184" s="223"/>
      <c r="K184" s="224"/>
      <c r="L184" s="224"/>
      <c r="M184" s="225"/>
      <c r="N184" s="226"/>
      <c r="P184" s="160"/>
      <c r="Q184" s="160"/>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row>
    <row r="185" spans="1:68" s="202" customFormat="1" ht="135" customHeight="1">
      <c r="A185"/>
      <c r="B185"/>
      <c r="C185" s="228"/>
      <c r="D185" s="228"/>
      <c r="E185" s="281"/>
      <c r="F185" s="220"/>
      <c r="G185" s="197"/>
      <c r="H185" s="221"/>
      <c r="I185" s="222"/>
      <c r="J185" s="223"/>
      <c r="K185" s="224"/>
      <c r="L185" s="224"/>
      <c r="M185" s="225"/>
      <c r="N185" s="226"/>
      <c r="P185" s="160"/>
      <c r="Q185" s="160"/>
      <c r="R185"/>
      <c r="S185"/>
      <c r="T185"/>
      <c r="U185"/>
      <c r="V185"/>
      <c r="W185"/>
      <c r="X185"/>
      <c r="Y185"/>
      <c r="Z185"/>
      <c r="AA185"/>
      <c r="AB185"/>
      <c r="AC185"/>
      <c r="AD185"/>
      <c r="AE185"/>
      <c r="AF185"/>
      <c r="AG185"/>
      <c r="AH185"/>
      <c r="AI185"/>
      <c r="AJ185"/>
      <c r="AK185"/>
      <c r="AL185"/>
      <c r="AM185"/>
      <c r="AN185"/>
      <c r="AO185"/>
      <c r="AP185"/>
      <c r="AQ185"/>
      <c r="AR185"/>
      <c r="AS185"/>
      <c r="AT185"/>
      <c r="AU185"/>
      <c r="AV185"/>
      <c r="AW185"/>
      <c r="AX185"/>
      <c r="AY185"/>
      <c r="AZ185"/>
      <c r="BA185"/>
      <c r="BB185"/>
      <c r="BC185"/>
      <c r="BD185"/>
      <c r="BE185"/>
      <c r="BF185"/>
      <c r="BG185"/>
      <c r="BH185"/>
      <c r="BI185"/>
      <c r="BJ185"/>
      <c r="BK185"/>
      <c r="BL185"/>
      <c r="BM185"/>
      <c r="BN185"/>
      <c r="BO185"/>
      <c r="BP185"/>
    </row>
    <row r="186" spans="1:68" s="202" customFormat="1" ht="135" customHeight="1">
      <c r="A186"/>
      <c r="B186"/>
      <c r="C186" s="228"/>
      <c r="D186" s="228"/>
      <c r="E186" s="281"/>
      <c r="F186" s="220"/>
      <c r="G186" s="197"/>
      <c r="H186" s="221"/>
      <c r="I186" s="222"/>
      <c r="J186" s="223"/>
      <c r="K186" s="224"/>
      <c r="L186" s="224"/>
      <c r="M186" s="225"/>
      <c r="N186" s="226"/>
      <c r="P186" s="160"/>
      <c r="Q186" s="160"/>
      <c r="R186"/>
      <c r="S186"/>
      <c r="T186"/>
      <c r="U186"/>
      <c r="V186"/>
      <c r="W186"/>
      <c r="X186"/>
      <c r="Y186"/>
      <c r="Z186"/>
      <c r="AA186"/>
      <c r="AB186"/>
      <c r="AC186"/>
      <c r="AD186"/>
      <c r="AE186"/>
      <c r="AF186"/>
      <c r="AG186"/>
      <c r="AH186"/>
      <c r="AI186"/>
      <c r="AJ186"/>
      <c r="AK186"/>
      <c r="AL186"/>
      <c r="AM186"/>
      <c r="AN186"/>
      <c r="AO186"/>
      <c r="AP186"/>
      <c r="AQ186"/>
      <c r="AR186"/>
      <c r="AS186"/>
      <c r="AT186"/>
      <c r="AU186"/>
      <c r="AV186"/>
      <c r="AW186"/>
      <c r="AX186"/>
      <c r="AY186"/>
      <c r="AZ186"/>
      <c r="BA186"/>
      <c r="BB186"/>
      <c r="BC186"/>
      <c r="BD186"/>
      <c r="BE186"/>
      <c r="BF186"/>
      <c r="BG186"/>
      <c r="BH186"/>
      <c r="BI186"/>
      <c r="BJ186"/>
      <c r="BK186"/>
      <c r="BL186"/>
      <c r="BM186"/>
      <c r="BN186"/>
      <c r="BO186"/>
      <c r="BP186"/>
    </row>
    <row r="187" spans="1:68" s="202" customFormat="1" ht="135" customHeight="1">
      <c r="A187"/>
      <c r="B187"/>
      <c r="C187" s="228"/>
      <c r="D187" s="228"/>
      <c r="E187" s="281"/>
      <c r="F187" s="220"/>
      <c r="G187" s="197"/>
      <c r="H187" s="221"/>
      <c r="I187" s="222"/>
      <c r="J187" s="223"/>
      <c r="K187" s="224"/>
      <c r="L187" s="224"/>
      <c r="M187" s="225"/>
      <c r="N187" s="226"/>
      <c r="P187" s="160"/>
      <c r="Q187" s="160"/>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row>
    <row r="188" spans="1:68" s="202" customFormat="1" ht="135" customHeight="1">
      <c r="A188"/>
      <c r="B188"/>
      <c r="C188" s="228"/>
      <c r="D188" s="228"/>
      <c r="E188" s="281"/>
      <c r="F188" s="220"/>
      <c r="G188" s="197"/>
      <c r="H188" s="221"/>
      <c r="I188" s="222"/>
      <c r="J188" s="223"/>
      <c r="K188" s="224"/>
      <c r="L188" s="224"/>
      <c r="M188" s="225"/>
      <c r="N188" s="226"/>
      <c r="P188" s="160"/>
      <c r="Q188" s="160"/>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row>
    <row r="189" spans="1:68" s="202" customFormat="1" ht="135" customHeight="1">
      <c r="A189"/>
      <c r="B189"/>
      <c r="C189" s="228"/>
      <c r="D189" s="228"/>
      <c r="E189" s="281"/>
      <c r="F189" s="220"/>
      <c r="G189" s="197"/>
      <c r="H189" s="221"/>
      <c r="I189" s="222"/>
      <c r="J189" s="223"/>
      <c r="K189" s="224"/>
      <c r="L189" s="224"/>
      <c r="M189" s="225"/>
      <c r="N189" s="226"/>
      <c r="P189" s="160"/>
      <c r="Q189" s="160"/>
      <c r="R189"/>
      <c r="S189"/>
      <c r="T189"/>
      <c r="U189"/>
      <c r="V189"/>
      <c r="W189"/>
      <c r="X189"/>
      <c r="Y189"/>
      <c r="Z189"/>
      <c r="AA189"/>
      <c r="AB189"/>
      <c r="AC189"/>
      <c r="AD189"/>
      <c r="AE189"/>
      <c r="AF189"/>
      <c r="AG189"/>
      <c r="AH189"/>
      <c r="AI189"/>
      <c r="AJ189"/>
      <c r="AK189"/>
      <c r="AL189"/>
      <c r="AM189"/>
      <c r="AN189"/>
      <c r="AO189"/>
      <c r="AP189"/>
      <c r="AQ189"/>
      <c r="AR189"/>
      <c r="AS189"/>
      <c r="AT189"/>
      <c r="AU189"/>
      <c r="AV189"/>
      <c r="AW189"/>
      <c r="AX189"/>
      <c r="AY189"/>
      <c r="AZ189"/>
      <c r="BA189"/>
      <c r="BB189"/>
      <c r="BC189"/>
      <c r="BD189"/>
      <c r="BE189"/>
      <c r="BF189"/>
      <c r="BG189"/>
      <c r="BH189"/>
      <c r="BI189"/>
      <c r="BJ189"/>
      <c r="BK189"/>
      <c r="BL189"/>
      <c r="BM189"/>
      <c r="BN189"/>
      <c r="BO189"/>
      <c r="BP189"/>
    </row>
    <row r="190" spans="1:68" s="202" customFormat="1" ht="135" customHeight="1">
      <c r="A190"/>
      <c r="B190"/>
      <c r="C190" s="228"/>
      <c r="D190" s="228"/>
      <c r="E190" s="281"/>
      <c r="F190" s="220"/>
      <c r="G190" s="197"/>
      <c r="H190" s="221"/>
      <c r="I190" s="222"/>
      <c r="J190" s="223"/>
      <c r="K190" s="224"/>
      <c r="L190" s="224"/>
      <c r="M190" s="225"/>
      <c r="N190" s="226"/>
      <c r="P190" s="160"/>
      <c r="Q190" s="160"/>
      <c r="R190"/>
      <c r="S190"/>
      <c r="T190"/>
      <c r="U190"/>
      <c r="V190"/>
      <c r="W190"/>
      <c r="X190"/>
      <c r="Y190"/>
      <c r="Z190"/>
      <c r="AA190"/>
      <c r="AB190"/>
      <c r="AC190"/>
      <c r="AD190"/>
      <c r="AE190"/>
      <c r="AF190"/>
      <c r="AG190"/>
      <c r="AH190"/>
      <c r="AI190"/>
      <c r="AJ190"/>
      <c r="AK190"/>
      <c r="AL190"/>
      <c r="AM190"/>
      <c r="AN190"/>
      <c r="AO190"/>
      <c r="AP190"/>
      <c r="AQ190"/>
      <c r="AR190"/>
      <c r="AS190"/>
      <c r="AT190"/>
      <c r="AU190"/>
      <c r="AV190"/>
      <c r="AW190"/>
      <c r="AX190"/>
      <c r="AY190"/>
      <c r="AZ190"/>
      <c r="BA190"/>
      <c r="BB190"/>
      <c r="BC190"/>
      <c r="BD190"/>
      <c r="BE190"/>
      <c r="BF190"/>
      <c r="BG190"/>
      <c r="BH190"/>
      <c r="BI190"/>
      <c r="BJ190"/>
      <c r="BK190"/>
      <c r="BL190"/>
      <c r="BM190"/>
      <c r="BN190"/>
      <c r="BO190"/>
      <c r="BP190"/>
    </row>
    <row r="191" spans="1:68" s="202" customFormat="1" ht="135" customHeight="1">
      <c r="A191"/>
      <c r="B191"/>
      <c r="C191" s="229"/>
      <c r="D191" s="229"/>
      <c r="E191" s="269"/>
      <c r="F191" s="197"/>
      <c r="G191" s="197"/>
      <c r="H191" s="221"/>
      <c r="I191" s="222"/>
      <c r="J191" s="223"/>
      <c r="K191" s="224"/>
      <c r="L191" s="224"/>
      <c r="M191" s="225"/>
      <c r="N191" s="226"/>
      <c r="P191" s="160"/>
      <c r="Q191" s="160"/>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row>
    <row r="192" spans="1:68" s="202" customFormat="1" ht="135" customHeight="1">
      <c r="A192"/>
      <c r="B192"/>
      <c r="C192" s="229"/>
      <c r="D192" s="229"/>
      <c r="E192" s="269"/>
      <c r="F192" s="197"/>
      <c r="G192" s="197"/>
      <c r="H192" s="221"/>
      <c r="I192" s="222"/>
      <c r="J192" s="223"/>
      <c r="K192" s="224"/>
      <c r="L192" s="224"/>
      <c r="M192" s="225"/>
      <c r="N192" s="226"/>
      <c r="P192" s="160"/>
      <c r="Q192" s="160"/>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row>
    <row r="193" spans="1:68" s="202" customFormat="1" ht="135" customHeight="1">
      <c r="A193"/>
      <c r="B193"/>
      <c r="C193" s="229"/>
      <c r="D193" s="229"/>
      <c r="E193" s="269"/>
      <c r="F193" s="197"/>
      <c r="G193" s="197"/>
      <c r="H193" s="221"/>
      <c r="I193" s="222"/>
      <c r="J193" s="223"/>
      <c r="K193" s="224"/>
      <c r="L193" s="224"/>
      <c r="M193" s="225"/>
      <c r="N193" s="226"/>
      <c r="P193" s="160"/>
      <c r="Q193" s="160"/>
      <c r="R193"/>
      <c r="S193"/>
      <c r="T193"/>
      <c r="U193"/>
      <c r="V193"/>
      <c r="W193"/>
      <c r="X193"/>
      <c r="Y193"/>
      <c r="Z193"/>
      <c r="AA193"/>
      <c r="AB193"/>
      <c r="AC193"/>
      <c r="AD193"/>
      <c r="AE193"/>
      <c r="AF193"/>
      <c r="AG193"/>
      <c r="AH193"/>
      <c r="AI193"/>
      <c r="AJ193"/>
      <c r="AK193"/>
      <c r="AL193"/>
      <c r="AM193"/>
      <c r="AN193"/>
      <c r="AO193"/>
      <c r="AP193"/>
      <c r="AQ193"/>
      <c r="AR193"/>
      <c r="AS193"/>
      <c r="AT193"/>
      <c r="AU193"/>
      <c r="AV193"/>
      <c r="AW193"/>
      <c r="AX193"/>
      <c r="AY193"/>
      <c r="AZ193"/>
      <c r="BA193"/>
      <c r="BB193"/>
      <c r="BC193"/>
      <c r="BD193"/>
      <c r="BE193"/>
      <c r="BF193"/>
      <c r="BG193"/>
      <c r="BH193"/>
      <c r="BI193"/>
      <c r="BJ193"/>
      <c r="BK193"/>
      <c r="BL193"/>
      <c r="BM193"/>
      <c r="BN193"/>
      <c r="BO193"/>
      <c r="BP193"/>
    </row>
    <row r="194" spans="1:68" s="202" customFormat="1" ht="135" customHeight="1">
      <c r="A194"/>
      <c r="B194"/>
      <c r="C194" s="229"/>
      <c r="D194" s="229"/>
      <c r="E194" s="269"/>
      <c r="F194" s="197"/>
      <c r="G194" s="197"/>
      <c r="H194" s="221"/>
      <c r="I194" s="222"/>
      <c r="J194" s="223"/>
      <c r="K194" s="224"/>
      <c r="L194" s="224"/>
      <c r="M194" s="225"/>
      <c r="N194" s="226"/>
      <c r="P194" s="160"/>
      <c r="Q194" s="160"/>
      <c r="R194"/>
      <c r="S194"/>
      <c r="T194"/>
      <c r="U194"/>
      <c r="V194"/>
      <c r="W194"/>
      <c r="X194"/>
      <c r="Y194"/>
      <c r="Z194"/>
      <c r="AA194"/>
      <c r="AB194"/>
      <c r="AC194"/>
      <c r="AD194"/>
      <c r="AE194"/>
      <c r="AF194"/>
      <c r="AG194"/>
      <c r="AH194"/>
      <c r="AI194"/>
      <c r="AJ194"/>
      <c r="AK194"/>
      <c r="AL194"/>
      <c r="AM194"/>
      <c r="AN194"/>
      <c r="AO194"/>
      <c r="AP194"/>
      <c r="AQ194"/>
      <c r="AR194"/>
      <c r="AS194"/>
      <c r="AT194"/>
      <c r="AU194"/>
      <c r="AV194"/>
      <c r="AW194"/>
      <c r="AX194"/>
      <c r="AY194"/>
      <c r="AZ194"/>
      <c r="BA194"/>
      <c r="BB194"/>
      <c r="BC194"/>
      <c r="BD194"/>
      <c r="BE194"/>
      <c r="BF194"/>
      <c r="BG194"/>
      <c r="BH194"/>
      <c r="BI194"/>
      <c r="BJ194"/>
      <c r="BK194"/>
      <c r="BL194"/>
      <c r="BM194"/>
      <c r="BN194"/>
      <c r="BO194"/>
      <c r="BP194"/>
    </row>
    <row r="195" spans="1:68" s="202" customFormat="1" ht="135" customHeight="1">
      <c r="A195"/>
      <c r="B195"/>
      <c r="C195" s="229"/>
      <c r="D195" s="229"/>
      <c r="E195" s="269"/>
      <c r="F195" s="197"/>
      <c r="G195" s="197"/>
      <c r="H195" s="221"/>
      <c r="I195" s="222"/>
      <c r="J195" s="223"/>
      <c r="K195" s="224"/>
      <c r="L195" s="224"/>
      <c r="M195" s="225"/>
      <c r="N195" s="226"/>
      <c r="P195" s="160"/>
      <c r="Q195" s="160"/>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row>
    <row r="196" spans="1:68" s="202" customFormat="1" ht="135" customHeight="1">
      <c r="A196"/>
      <c r="B196"/>
      <c r="C196" s="229"/>
      <c r="D196" s="229"/>
      <c r="E196" s="269"/>
      <c r="F196" s="197"/>
      <c r="G196" s="197"/>
      <c r="H196" s="221"/>
      <c r="I196" s="222"/>
      <c r="J196" s="223"/>
      <c r="K196" s="224"/>
      <c r="L196" s="224"/>
      <c r="M196" s="225"/>
      <c r="N196" s="226"/>
      <c r="P196" s="160"/>
      <c r="Q196" s="160"/>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row>
    <row r="197" spans="1:68" s="202" customFormat="1" ht="135" customHeight="1">
      <c r="A197"/>
      <c r="B197"/>
      <c r="C197" s="229"/>
      <c r="D197" s="229"/>
      <c r="E197" s="269"/>
      <c r="F197" s="197"/>
      <c r="G197" s="197"/>
      <c r="H197" s="221"/>
      <c r="I197" s="222"/>
      <c r="J197" s="223"/>
      <c r="K197" s="224"/>
      <c r="L197" s="224"/>
      <c r="M197" s="225"/>
      <c r="N197" s="226"/>
      <c r="P197" s="160"/>
      <c r="Q197" s="160"/>
      <c r="R197"/>
      <c r="S197"/>
      <c r="T197"/>
      <c r="U197"/>
      <c r="V197"/>
      <c r="W197"/>
      <c r="X197"/>
      <c r="Y197"/>
      <c r="Z197"/>
      <c r="AA197"/>
      <c r="AB197"/>
      <c r="AC197"/>
      <c r="AD197"/>
      <c r="AE197"/>
      <c r="AF197"/>
      <c r="AG197"/>
      <c r="AH197"/>
      <c r="AI197"/>
      <c r="AJ197"/>
      <c r="AK197"/>
      <c r="AL197"/>
      <c r="AM197"/>
      <c r="AN197"/>
      <c r="AO197"/>
      <c r="AP197"/>
      <c r="AQ197"/>
      <c r="AR197"/>
      <c r="AS197"/>
      <c r="AT197"/>
      <c r="AU197"/>
      <c r="AV197"/>
      <c r="AW197"/>
      <c r="AX197"/>
      <c r="AY197"/>
      <c r="AZ197"/>
      <c r="BA197"/>
      <c r="BB197"/>
      <c r="BC197"/>
      <c r="BD197"/>
      <c r="BE197"/>
      <c r="BF197"/>
      <c r="BG197"/>
      <c r="BH197"/>
      <c r="BI197"/>
      <c r="BJ197"/>
      <c r="BK197"/>
      <c r="BL197"/>
      <c r="BM197"/>
      <c r="BN197"/>
      <c r="BO197"/>
      <c r="BP197"/>
    </row>
    <row r="198" spans="1:68" s="202" customFormat="1" ht="135" customHeight="1">
      <c r="A198"/>
      <c r="B198"/>
      <c r="C198" s="229"/>
      <c r="D198" s="229"/>
      <c r="E198" s="269"/>
      <c r="F198" s="197"/>
      <c r="G198" s="197"/>
      <c r="H198" s="221"/>
      <c r="I198" s="222"/>
      <c r="J198" s="223"/>
      <c r="K198" s="224"/>
      <c r="L198" s="224"/>
      <c r="M198" s="225"/>
      <c r="N198" s="226"/>
      <c r="P198" s="160"/>
      <c r="Q198" s="160"/>
      <c r="R198"/>
      <c r="S198"/>
      <c r="T198"/>
      <c r="U198"/>
      <c r="V198"/>
      <c r="W198"/>
      <c r="X198"/>
      <c r="Y198"/>
      <c r="Z198"/>
      <c r="AA198"/>
      <c r="AB198"/>
      <c r="AC198"/>
      <c r="AD198"/>
      <c r="AE198"/>
      <c r="AF198"/>
      <c r="AG198"/>
      <c r="AH198"/>
      <c r="AI198"/>
      <c r="AJ198"/>
      <c r="AK198"/>
      <c r="AL198"/>
      <c r="AM198"/>
      <c r="AN198"/>
      <c r="AO198"/>
      <c r="AP198"/>
      <c r="AQ198"/>
      <c r="AR198"/>
      <c r="AS198"/>
      <c r="AT198"/>
      <c r="AU198"/>
      <c r="AV198"/>
      <c r="AW198"/>
      <c r="AX198"/>
      <c r="AY198"/>
      <c r="AZ198"/>
      <c r="BA198"/>
      <c r="BB198"/>
      <c r="BC198"/>
      <c r="BD198"/>
      <c r="BE198"/>
      <c r="BF198"/>
      <c r="BG198"/>
      <c r="BH198"/>
      <c r="BI198"/>
      <c r="BJ198"/>
      <c r="BK198"/>
      <c r="BL198"/>
      <c r="BM198"/>
      <c r="BN198"/>
      <c r="BO198"/>
      <c r="BP198"/>
    </row>
    <row r="199" spans="1:68" s="202" customFormat="1" ht="135" customHeight="1">
      <c r="A199"/>
      <c r="B199"/>
      <c r="C199" s="229"/>
      <c r="D199" s="229"/>
      <c r="E199" s="269"/>
      <c r="F199" s="197"/>
      <c r="G199" s="197"/>
      <c r="H199" s="221"/>
      <c r="I199" s="222"/>
      <c r="J199" s="223"/>
      <c r="K199" s="224"/>
      <c r="L199" s="224"/>
      <c r="M199" s="225"/>
      <c r="N199" s="226"/>
      <c r="P199" s="160"/>
      <c r="Q199" s="160"/>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row>
    <row r="200" spans="1:68" s="202" customFormat="1" ht="135" customHeight="1">
      <c r="A200"/>
      <c r="B200"/>
      <c r="C200" s="229"/>
      <c r="D200" s="229"/>
      <c r="E200" s="269"/>
      <c r="F200" s="197"/>
      <c r="G200" s="197"/>
      <c r="H200" s="221"/>
      <c r="I200" s="222"/>
      <c r="J200" s="223"/>
      <c r="K200" s="224"/>
      <c r="L200" s="224"/>
      <c r="M200" s="225"/>
      <c r="N200" s="226"/>
      <c r="P200" s="160"/>
      <c r="Q200" s="16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row>
    <row r="201" spans="1:68" s="202" customFormat="1" ht="135" customHeight="1">
      <c r="A201"/>
      <c r="B201"/>
      <c r="C201" s="229"/>
      <c r="D201" s="229"/>
      <c r="E201" s="269"/>
      <c r="F201" s="197"/>
      <c r="G201" s="197"/>
      <c r="H201" s="221"/>
      <c r="I201" s="222"/>
      <c r="J201" s="223"/>
      <c r="K201" s="224"/>
      <c r="L201" s="224"/>
      <c r="M201" s="225"/>
      <c r="N201" s="226"/>
      <c r="P201" s="160"/>
      <c r="Q201" s="160"/>
      <c r="R201"/>
      <c r="S201"/>
      <c r="T201"/>
      <c r="U201"/>
      <c r="V201"/>
      <c r="W201"/>
      <c r="X201"/>
      <c r="Y201"/>
      <c r="Z201"/>
      <c r="AA201"/>
      <c r="AB201"/>
      <c r="AC201"/>
      <c r="AD201"/>
      <c r="AE201"/>
      <c r="AF201"/>
      <c r="AG201"/>
      <c r="AH201"/>
      <c r="AI201"/>
      <c r="AJ201"/>
      <c r="AK201"/>
      <c r="AL201"/>
      <c r="AM201"/>
      <c r="AN201"/>
      <c r="AO201"/>
      <c r="AP201"/>
      <c r="AQ201"/>
      <c r="AR201"/>
      <c r="AS201"/>
      <c r="AT201"/>
      <c r="AU201"/>
      <c r="AV201"/>
      <c r="AW201"/>
      <c r="AX201"/>
      <c r="AY201"/>
      <c r="AZ201"/>
      <c r="BA201"/>
      <c r="BB201"/>
      <c r="BC201"/>
      <c r="BD201"/>
      <c r="BE201"/>
      <c r="BF201"/>
      <c r="BG201"/>
      <c r="BH201"/>
      <c r="BI201"/>
      <c r="BJ201"/>
      <c r="BK201"/>
      <c r="BL201"/>
      <c r="BM201"/>
      <c r="BN201"/>
      <c r="BO201"/>
      <c r="BP201"/>
    </row>
    <row r="202" spans="1:68" s="202" customFormat="1" ht="135" customHeight="1">
      <c r="A202"/>
      <c r="B202"/>
      <c r="C202" s="229"/>
      <c r="D202" s="229"/>
      <c r="E202" s="269"/>
      <c r="F202" s="197"/>
      <c r="G202" s="197"/>
      <c r="H202" s="221"/>
      <c r="I202" s="222"/>
      <c r="J202" s="223"/>
      <c r="K202" s="224"/>
      <c r="L202" s="224"/>
      <c r="M202" s="225"/>
      <c r="N202" s="226"/>
      <c r="P202" s="160"/>
      <c r="Q202" s="160"/>
      <c r="R202"/>
      <c r="S202"/>
      <c r="T202"/>
      <c r="U202"/>
      <c r="V202"/>
      <c r="W202"/>
      <c r="X202"/>
      <c r="Y202"/>
      <c r="Z202"/>
      <c r="AA202"/>
      <c r="AB202"/>
      <c r="AC202"/>
      <c r="AD202"/>
      <c r="AE202"/>
      <c r="AF202"/>
      <c r="AG202"/>
      <c r="AH202"/>
      <c r="AI202"/>
      <c r="AJ202"/>
      <c r="AK202"/>
      <c r="AL202"/>
      <c r="AM202"/>
      <c r="AN202"/>
      <c r="AO202"/>
      <c r="AP202"/>
      <c r="AQ202"/>
      <c r="AR202"/>
      <c r="AS202"/>
      <c r="AT202"/>
      <c r="AU202"/>
      <c r="AV202"/>
      <c r="AW202"/>
      <c r="AX202"/>
      <c r="AY202"/>
      <c r="AZ202"/>
      <c r="BA202"/>
      <c r="BB202"/>
      <c r="BC202"/>
      <c r="BD202"/>
      <c r="BE202"/>
      <c r="BF202"/>
      <c r="BG202"/>
      <c r="BH202"/>
      <c r="BI202"/>
      <c r="BJ202"/>
      <c r="BK202"/>
      <c r="BL202"/>
      <c r="BM202"/>
      <c r="BN202"/>
      <c r="BO202"/>
      <c r="BP202"/>
    </row>
    <row r="203" spans="1:68" s="202" customFormat="1" ht="135" customHeight="1">
      <c r="A203"/>
      <c r="B203"/>
      <c r="C203" s="229"/>
      <c r="D203" s="229"/>
      <c r="E203" s="269"/>
      <c r="F203" s="197"/>
      <c r="G203" s="197"/>
      <c r="H203" s="221"/>
      <c r="I203" s="222"/>
      <c r="J203" s="223"/>
      <c r="K203" s="224"/>
      <c r="L203" s="224"/>
      <c r="M203" s="225"/>
      <c r="N203" s="226"/>
      <c r="P203" s="160"/>
      <c r="Q203" s="160"/>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row>
    <row r="204" spans="1:68" s="202" customFormat="1" ht="135" customHeight="1">
      <c r="A204"/>
      <c r="B204"/>
      <c r="C204" s="229"/>
      <c r="D204" s="229"/>
      <c r="E204" s="269"/>
      <c r="F204" s="197"/>
      <c r="G204" s="197"/>
      <c r="H204" s="221"/>
      <c r="I204" s="222"/>
      <c r="J204" s="223"/>
      <c r="K204" s="224"/>
      <c r="L204" s="224"/>
      <c r="M204" s="225"/>
      <c r="N204" s="226"/>
      <c r="P204" s="160"/>
      <c r="Q204" s="160"/>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row>
    <row r="205" spans="1:68" s="202" customFormat="1" ht="135" customHeight="1">
      <c r="A205"/>
      <c r="B205"/>
      <c r="C205" s="229"/>
      <c r="D205" s="229"/>
      <c r="E205" s="269"/>
      <c r="F205" s="197"/>
      <c r="G205" s="197"/>
      <c r="H205" s="221"/>
      <c r="I205" s="222"/>
      <c r="J205" s="223"/>
      <c r="K205" s="224"/>
      <c r="L205" s="224"/>
      <c r="M205" s="225"/>
      <c r="N205" s="226"/>
      <c r="P205" s="160"/>
      <c r="Q205" s="160"/>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row>
    <row r="206" spans="1:68" s="202" customFormat="1" ht="135" customHeight="1">
      <c r="A206"/>
      <c r="B206"/>
      <c r="C206" s="229"/>
      <c r="D206" s="229"/>
      <c r="E206" s="269"/>
      <c r="F206" s="197"/>
      <c r="G206" s="197"/>
      <c r="H206" s="221"/>
      <c r="I206" s="222"/>
      <c r="J206" s="223"/>
      <c r="K206" s="224"/>
      <c r="L206" s="224"/>
      <c r="M206" s="225"/>
      <c r="N206" s="226"/>
      <c r="P206" s="160"/>
      <c r="Q206" s="160"/>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row>
    <row r="207" spans="1:68" s="202" customFormat="1" ht="135" customHeight="1">
      <c r="A207"/>
      <c r="B207"/>
      <c r="C207" s="229"/>
      <c r="D207" s="229"/>
      <c r="E207" s="269"/>
      <c r="F207" s="197"/>
      <c r="G207" s="197"/>
      <c r="H207" s="221"/>
      <c r="I207" s="222"/>
      <c r="J207" s="223"/>
      <c r="K207" s="224"/>
      <c r="L207" s="224"/>
      <c r="M207" s="225"/>
      <c r="N207" s="226"/>
      <c r="P207" s="160"/>
      <c r="Q207" s="160"/>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row>
    <row r="208" spans="1:68" s="202" customFormat="1" ht="135" customHeight="1">
      <c r="A208"/>
      <c r="B208"/>
      <c r="C208" s="229"/>
      <c r="D208" s="229"/>
      <c r="E208" s="269"/>
      <c r="F208" s="197"/>
      <c r="G208" s="197"/>
      <c r="H208" s="221"/>
      <c r="I208" s="222"/>
      <c r="J208" s="223"/>
      <c r="K208" s="224"/>
      <c r="L208" s="224"/>
      <c r="M208" s="225"/>
      <c r="N208" s="226"/>
      <c r="P208" s="160"/>
      <c r="Q208" s="160"/>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row>
    <row r="209" spans="1:68" s="202" customFormat="1" ht="135" customHeight="1">
      <c r="A209"/>
      <c r="B209"/>
      <c r="C209" s="229"/>
      <c r="D209" s="229"/>
      <c r="E209" s="269"/>
      <c r="F209" s="197"/>
      <c r="G209" s="197"/>
      <c r="H209" s="221"/>
      <c r="I209" s="222"/>
      <c r="J209" s="223"/>
      <c r="K209" s="224"/>
      <c r="L209" s="224"/>
      <c r="M209" s="225"/>
      <c r="N209" s="226"/>
      <c r="P209" s="160"/>
      <c r="Q209" s="160"/>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row>
    <row r="210" spans="1:68" s="202" customFormat="1" ht="135" customHeight="1">
      <c r="A210"/>
      <c r="B210"/>
      <c r="C210" s="229"/>
      <c r="D210" s="229"/>
      <c r="E210" s="269"/>
      <c r="F210" s="197"/>
      <c r="G210" s="197"/>
      <c r="H210" s="221"/>
      <c r="I210" s="222"/>
      <c r="J210" s="223"/>
      <c r="K210" s="224"/>
      <c r="L210" s="224"/>
      <c r="M210" s="225"/>
      <c r="N210" s="226"/>
      <c r="P210" s="160"/>
      <c r="Q210" s="160"/>
      <c r="R210"/>
      <c r="S210"/>
      <c r="T210"/>
      <c r="U210"/>
      <c r="V210"/>
      <c r="W210"/>
      <c r="X210"/>
      <c r="Y210"/>
      <c r="Z210"/>
      <c r="AA210"/>
      <c r="AB210"/>
      <c r="AC210"/>
      <c r="AD210"/>
      <c r="AE210"/>
      <c r="AF210"/>
      <c r="AG210"/>
      <c r="AH210"/>
      <c r="AI210"/>
      <c r="AJ210"/>
      <c r="AK210"/>
      <c r="AL210"/>
      <c r="AM210"/>
      <c r="AN210"/>
      <c r="AO210"/>
      <c r="AP210"/>
      <c r="AQ210"/>
      <c r="AR210"/>
      <c r="AS210"/>
      <c r="AT210"/>
      <c r="AU210"/>
      <c r="AV210"/>
      <c r="AW210"/>
      <c r="AX210"/>
      <c r="AY210"/>
      <c r="AZ210"/>
      <c r="BA210"/>
      <c r="BB210"/>
      <c r="BC210"/>
      <c r="BD210"/>
      <c r="BE210"/>
      <c r="BF210"/>
      <c r="BG210"/>
      <c r="BH210"/>
      <c r="BI210"/>
      <c r="BJ210"/>
      <c r="BK210"/>
      <c r="BL210"/>
      <c r="BM210"/>
      <c r="BN210"/>
      <c r="BO210"/>
      <c r="BP210"/>
    </row>
    <row r="211" spans="1:68" s="202" customFormat="1" ht="135" customHeight="1">
      <c r="A211"/>
      <c r="B211"/>
      <c r="C211" s="229"/>
      <c r="D211" s="229"/>
      <c r="E211" s="269"/>
      <c r="F211" s="197"/>
      <c r="G211" s="197"/>
      <c r="H211" s="221"/>
      <c r="I211" s="222"/>
      <c r="J211" s="223"/>
      <c r="K211" s="224"/>
      <c r="L211" s="224"/>
      <c r="M211" s="225"/>
      <c r="N211" s="226"/>
      <c r="P211" s="160"/>
      <c r="Q211" s="160"/>
      <c r="R211"/>
      <c r="S211"/>
      <c r="T211"/>
      <c r="U211"/>
      <c r="V211"/>
      <c r="W211"/>
      <c r="X211"/>
      <c r="Y211"/>
      <c r="Z211"/>
      <c r="AA211"/>
      <c r="AB211"/>
      <c r="AC211"/>
      <c r="AD211"/>
      <c r="AE211"/>
      <c r="AF211"/>
      <c r="AG211"/>
      <c r="AH211"/>
      <c r="AI211"/>
      <c r="AJ211"/>
      <c r="AK211"/>
      <c r="AL211"/>
      <c r="AM211"/>
      <c r="AN211"/>
      <c r="AO211"/>
      <c r="AP211"/>
      <c r="AQ211"/>
      <c r="AR211"/>
      <c r="AS211"/>
      <c r="AT211"/>
      <c r="AU211"/>
      <c r="AV211"/>
      <c r="AW211"/>
      <c r="AX211"/>
      <c r="AY211"/>
      <c r="AZ211"/>
      <c r="BA211"/>
      <c r="BB211"/>
      <c r="BC211"/>
      <c r="BD211"/>
      <c r="BE211"/>
      <c r="BF211"/>
      <c r="BG211"/>
      <c r="BH211"/>
      <c r="BI211"/>
      <c r="BJ211"/>
      <c r="BK211"/>
      <c r="BL211"/>
      <c r="BM211"/>
      <c r="BN211"/>
      <c r="BO211"/>
      <c r="BP211"/>
    </row>
    <row r="212" spans="1:68" s="202" customFormat="1" ht="135" customHeight="1">
      <c r="A212"/>
      <c r="B212"/>
      <c r="C212" s="229"/>
      <c r="D212" s="229"/>
      <c r="E212" s="269"/>
      <c r="F212" s="197"/>
      <c r="G212" s="197"/>
      <c r="H212" s="221"/>
      <c r="I212" s="222"/>
      <c r="J212" s="223"/>
      <c r="K212" s="224"/>
      <c r="L212" s="224"/>
      <c r="M212" s="225"/>
      <c r="N212" s="226"/>
      <c r="P212" s="160"/>
      <c r="Q212" s="160"/>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c r="BM212"/>
      <c r="BN212"/>
      <c r="BO212"/>
      <c r="BP212"/>
    </row>
    <row r="213" spans="1:68" s="202" customFormat="1" ht="135" customHeight="1">
      <c r="A213"/>
      <c r="B213"/>
      <c r="C213" s="229"/>
      <c r="D213" s="229"/>
      <c r="E213" s="269"/>
      <c r="F213" s="197"/>
      <c r="G213" s="197"/>
      <c r="H213" s="221"/>
      <c r="I213" s="222"/>
      <c r="J213" s="223"/>
      <c r="K213" s="224"/>
      <c r="L213" s="224"/>
      <c r="M213" s="225"/>
      <c r="N213" s="226"/>
      <c r="P213" s="160"/>
      <c r="Q213" s="160"/>
      <c r="R213"/>
      <c r="S213"/>
      <c r="T213"/>
      <c r="U213"/>
      <c r="V213"/>
      <c r="W213"/>
      <c r="X213"/>
      <c r="Y213"/>
      <c r="Z213"/>
      <c r="AA213"/>
      <c r="AB213"/>
      <c r="AC213"/>
      <c r="AD213"/>
      <c r="AE213"/>
      <c r="AF213"/>
      <c r="AG213"/>
      <c r="AH213"/>
      <c r="AI213"/>
      <c r="AJ213"/>
      <c r="AK213"/>
      <c r="AL213"/>
      <c r="AM213"/>
      <c r="AN213"/>
      <c r="AO213"/>
      <c r="AP213"/>
      <c r="AQ213"/>
      <c r="AR213"/>
      <c r="AS213"/>
      <c r="AT213"/>
      <c r="AU213"/>
      <c r="AV213"/>
      <c r="AW213"/>
      <c r="AX213"/>
      <c r="AY213"/>
      <c r="AZ213"/>
      <c r="BA213"/>
      <c r="BB213"/>
      <c r="BC213"/>
      <c r="BD213"/>
      <c r="BE213"/>
      <c r="BF213"/>
      <c r="BG213"/>
      <c r="BH213"/>
      <c r="BI213"/>
      <c r="BJ213"/>
      <c r="BK213"/>
      <c r="BL213"/>
      <c r="BM213"/>
      <c r="BN213"/>
      <c r="BO213"/>
      <c r="BP213"/>
    </row>
    <row r="214" spans="1:68" s="202" customFormat="1" ht="135" customHeight="1">
      <c r="A214"/>
      <c r="B214"/>
      <c r="C214" s="229"/>
      <c r="D214" s="229"/>
      <c r="E214" s="269"/>
      <c r="F214" s="197"/>
      <c r="G214" s="197"/>
      <c r="H214" s="221"/>
      <c r="I214" s="222"/>
      <c r="J214" s="223"/>
      <c r="K214" s="224"/>
      <c r="L214" s="224"/>
      <c r="M214" s="225"/>
      <c r="N214" s="226"/>
      <c r="P214" s="160"/>
      <c r="Q214" s="160"/>
      <c r="R214"/>
      <c r="S214"/>
      <c r="T214"/>
      <c r="U214"/>
      <c r="V214"/>
      <c r="W214"/>
      <c r="X214"/>
      <c r="Y214"/>
      <c r="Z214"/>
      <c r="AA214"/>
      <c r="AB214"/>
      <c r="AC214"/>
      <c r="AD214"/>
      <c r="AE214"/>
      <c r="AF214"/>
      <c r="AG214"/>
      <c r="AH214"/>
      <c r="AI214"/>
      <c r="AJ214"/>
      <c r="AK214"/>
      <c r="AL214"/>
      <c r="AM214"/>
      <c r="AN214"/>
      <c r="AO214"/>
      <c r="AP214"/>
      <c r="AQ214"/>
      <c r="AR214"/>
      <c r="AS214"/>
      <c r="AT214"/>
      <c r="AU214"/>
      <c r="AV214"/>
      <c r="AW214"/>
      <c r="AX214"/>
      <c r="AY214"/>
      <c r="AZ214"/>
      <c r="BA214"/>
      <c r="BB214"/>
      <c r="BC214"/>
      <c r="BD214"/>
      <c r="BE214"/>
      <c r="BF214"/>
      <c r="BG214"/>
      <c r="BH214"/>
      <c r="BI214"/>
      <c r="BJ214"/>
      <c r="BK214"/>
      <c r="BL214"/>
      <c r="BM214"/>
      <c r="BN214"/>
      <c r="BO214"/>
      <c r="BP214"/>
    </row>
    <row r="215" spans="1:68" s="202" customFormat="1" ht="135" customHeight="1">
      <c r="A215"/>
      <c r="B215"/>
      <c r="C215" s="229"/>
      <c r="D215" s="229"/>
      <c r="E215" s="269"/>
      <c r="F215" s="197"/>
      <c r="G215" s="197"/>
      <c r="H215" s="221"/>
      <c r="I215" s="222"/>
      <c r="J215" s="223"/>
      <c r="K215" s="224"/>
      <c r="L215" s="224"/>
      <c r="M215" s="225"/>
      <c r="N215" s="226"/>
      <c r="P215" s="160"/>
      <c r="Q215" s="160"/>
      <c r="R215"/>
      <c r="S215"/>
      <c r="T215"/>
      <c r="U215"/>
      <c r="V215"/>
      <c r="W215"/>
      <c r="X215"/>
      <c r="Y215"/>
      <c r="Z215"/>
      <c r="AA215"/>
      <c r="AB215"/>
      <c r="AC215"/>
      <c r="AD215"/>
      <c r="AE215"/>
      <c r="AF215"/>
      <c r="AG215"/>
      <c r="AH215"/>
      <c r="AI215"/>
      <c r="AJ215"/>
      <c r="AK215"/>
      <c r="AL215"/>
      <c r="AM215"/>
      <c r="AN215"/>
      <c r="AO215"/>
      <c r="AP215"/>
      <c r="AQ215"/>
      <c r="AR215"/>
      <c r="AS215"/>
      <c r="AT215"/>
      <c r="AU215"/>
      <c r="AV215"/>
      <c r="AW215"/>
      <c r="AX215"/>
      <c r="AY215"/>
      <c r="AZ215"/>
      <c r="BA215"/>
      <c r="BB215"/>
      <c r="BC215"/>
      <c r="BD215"/>
      <c r="BE215"/>
      <c r="BF215"/>
      <c r="BG215"/>
      <c r="BH215"/>
      <c r="BI215"/>
      <c r="BJ215"/>
      <c r="BK215"/>
      <c r="BL215"/>
      <c r="BM215"/>
      <c r="BN215"/>
      <c r="BO215"/>
      <c r="BP215"/>
    </row>
    <row r="216" spans="1:68" s="202" customFormat="1" ht="135" customHeight="1">
      <c r="A216"/>
      <c r="B216"/>
      <c r="C216" s="229"/>
      <c r="D216" s="229"/>
      <c r="E216" s="269"/>
      <c r="F216" s="197"/>
      <c r="G216" s="197"/>
      <c r="H216" s="221"/>
      <c r="I216" s="222"/>
      <c r="J216" s="223"/>
      <c r="K216" s="224"/>
      <c r="L216" s="224"/>
      <c r="M216" s="225"/>
      <c r="N216" s="226"/>
      <c r="P216" s="160"/>
      <c r="Q216" s="160"/>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row>
    <row r="217" spans="1:68" s="202" customFormat="1" ht="135" customHeight="1">
      <c r="A217"/>
      <c r="B217"/>
      <c r="C217" s="229"/>
      <c r="D217" s="229"/>
      <c r="E217" s="269"/>
      <c r="F217" s="197"/>
      <c r="G217" s="197"/>
      <c r="H217" s="221"/>
      <c r="I217" s="222"/>
      <c r="J217" s="223"/>
      <c r="K217" s="224"/>
      <c r="L217" s="224"/>
      <c r="M217" s="225"/>
      <c r="N217" s="226"/>
      <c r="P217" s="160"/>
      <c r="Q217" s="160"/>
      <c r="R217"/>
      <c r="S217"/>
      <c r="T217"/>
      <c r="U217"/>
      <c r="V217"/>
      <c r="W217"/>
      <c r="X217"/>
      <c r="Y217"/>
      <c r="Z217"/>
      <c r="AA217"/>
      <c r="AB217"/>
      <c r="AC217"/>
      <c r="AD217"/>
      <c r="AE217"/>
      <c r="AF217"/>
      <c r="AG217"/>
      <c r="AH217"/>
      <c r="AI217"/>
      <c r="AJ217"/>
      <c r="AK217"/>
      <c r="AL217"/>
      <c r="AM217"/>
      <c r="AN217"/>
      <c r="AO217"/>
      <c r="AP217"/>
      <c r="AQ217"/>
      <c r="AR217"/>
      <c r="AS217"/>
      <c r="AT217"/>
      <c r="AU217"/>
      <c r="AV217"/>
      <c r="AW217"/>
      <c r="AX217"/>
      <c r="AY217"/>
      <c r="AZ217"/>
      <c r="BA217"/>
      <c r="BB217"/>
      <c r="BC217"/>
      <c r="BD217"/>
      <c r="BE217"/>
      <c r="BF217"/>
      <c r="BG217"/>
      <c r="BH217"/>
      <c r="BI217"/>
      <c r="BJ217"/>
      <c r="BK217"/>
      <c r="BL217"/>
      <c r="BM217"/>
      <c r="BN217"/>
      <c r="BO217"/>
      <c r="BP217"/>
    </row>
    <row r="218" spans="1:68" s="202" customFormat="1" ht="135" customHeight="1">
      <c r="A218"/>
      <c r="B218"/>
      <c r="C218" s="229"/>
      <c r="D218" s="229"/>
      <c r="E218" s="269"/>
      <c r="F218" s="197"/>
      <c r="G218" s="197"/>
      <c r="H218" s="221"/>
      <c r="I218" s="222"/>
      <c r="J218" s="223"/>
      <c r="K218" s="224"/>
      <c r="L218" s="224"/>
      <c r="M218" s="225"/>
      <c r="N218" s="226"/>
      <c r="P218" s="160"/>
      <c r="Q218" s="160"/>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row>
    <row r="219" spans="1:68" s="202" customFormat="1" ht="135" customHeight="1">
      <c r="A219"/>
      <c r="B219"/>
      <c r="C219" s="229"/>
      <c r="D219" s="229"/>
      <c r="E219" s="269"/>
      <c r="F219" s="197"/>
      <c r="G219" s="197"/>
      <c r="H219" s="221"/>
      <c r="I219" s="222"/>
      <c r="J219" s="223"/>
      <c r="K219" s="224"/>
      <c r="L219" s="224"/>
      <c r="M219" s="225"/>
      <c r="N219" s="226"/>
      <c r="P219" s="160"/>
      <c r="Q219" s="160"/>
      <c r="R219"/>
      <c r="S219"/>
      <c r="T219"/>
      <c r="U219"/>
      <c r="V219"/>
      <c r="W219"/>
      <c r="X219"/>
      <c r="Y219"/>
      <c r="Z219"/>
      <c r="AA219"/>
      <c r="AB219"/>
      <c r="AC219"/>
      <c r="AD219"/>
      <c r="AE219"/>
      <c r="AF219"/>
      <c r="AG219"/>
      <c r="AH219"/>
      <c r="AI219"/>
      <c r="AJ219"/>
      <c r="AK219"/>
      <c r="AL219"/>
      <c r="AM219"/>
      <c r="AN219"/>
      <c r="AO219"/>
      <c r="AP219"/>
      <c r="AQ219"/>
      <c r="AR219"/>
      <c r="AS219"/>
      <c r="AT219"/>
      <c r="AU219"/>
      <c r="AV219"/>
      <c r="AW219"/>
      <c r="AX219"/>
      <c r="AY219"/>
      <c r="AZ219"/>
      <c r="BA219"/>
      <c r="BB219"/>
      <c r="BC219"/>
      <c r="BD219"/>
      <c r="BE219"/>
      <c r="BF219"/>
      <c r="BG219"/>
      <c r="BH219"/>
      <c r="BI219"/>
      <c r="BJ219"/>
      <c r="BK219"/>
      <c r="BL219"/>
      <c r="BM219"/>
      <c r="BN219"/>
      <c r="BO219"/>
      <c r="BP219"/>
    </row>
    <row r="220" spans="1:68" s="202" customFormat="1" ht="135" customHeight="1">
      <c r="A220"/>
      <c r="B220"/>
      <c r="C220" s="229"/>
      <c r="D220" s="229"/>
      <c r="E220" s="269"/>
      <c r="F220" s="197"/>
      <c r="G220" s="197"/>
      <c r="H220" s="221"/>
      <c r="I220" s="222"/>
      <c r="J220" s="223"/>
      <c r="K220" s="224"/>
      <c r="L220" s="224"/>
      <c r="M220" s="225"/>
      <c r="N220" s="226"/>
      <c r="P220" s="160"/>
      <c r="Q220" s="160"/>
      <c r="R220"/>
      <c r="S220"/>
      <c r="T220"/>
      <c r="U220"/>
      <c r="V220"/>
      <c r="W220"/>
      <c r="X220"/>
      <c r="Y220"/>
      <c r="Z220"/>
      <c r="AA220"/>
      <c r="AB220"/>
      <c r="AC220"/>
      <c r="AD220"/>
      <c r="AE220"/>
      <c r="AF220"/>
      <c r="AG220"/>
      <c r="AH220"/>
      <c r="AI220"/>
      <c r="AJ220"/>
      <c r="AK220"/>
      <c r="AL220"/>
      <c r="AM220"/>
      <c r="AN220"/>
      <c r="AO220"/>
      <c r="AP220"/>
      <c r="AQ220"/>
      <c r="AR220"/>
      <c r="AS220"/>
      <c r="AT220"/>
      <c r="AU220"/>
      <c r="AV220"/>
      <c r="AW220"/>
      <c r="AX220"/>
      <c r="AY220"/>
      <c r="AZ220"/>
      <c r="BA220"/>
      <c r="BB220"/>
      <c r="BC220"/>
      <c r="BD220"/>
      <c r="BE220"/>
      <c r="BF220"/>
      <c r="BG220"/>
      <c r="BH220"/>
      <c r="BI220"/>
      <c r="BJ220"/>
      <c r="BK220"/>
      <c r="BL220"/>
      <c r="BM220"/>
      <c r="BN220"/>
      <c r="BO220"/>
      <c r="BP220"/>
    </row>
    <row r="221" spans="1:68" s="202" customFormat="1" ht="135" customHeight="1">
      <c r="A221"/>
      <c r="B221"/>
      <c r="C221" s="229"/>
      <c r="D221" s="229"/>
      <c r="E221" s="269"/>
      <c r="F221" s="197"/>
      <c r="G221" s="197"/>
      <c r="H221" s="221"/>
      <c r="I221" s="222"/>
      <c r="J221" s="223"/>
      <c r="K221" s="224"/>
      <c r="L221" s="224"/>
      <c r="M221" s="225"/>
      <c r="N221" s="226"/>
      <c r="P221" s="160"/>
      <c r="Q221" s="160"/>
      <c r="R221"/>
      <c r="S221"/>
      <c r="T221"/>
      <c r="U221"/>
      <c r="V221"/>
      <c r="W221"/>
      <c r="X221"/>
      <c r="Y221"/>
      <c r="Z221"/>
      <c r="AA221"/>
      <c r="AB221"/>
      <c r="AC221"/>
      <c r="AD221"/>
      <c r="AE221"/>
      <c r="AF221"/>
      <c r="AG221"/>
      <c r="AH221"/>
      <c r="AI221"/>
      <c r="AJ221"/>
      <c r="AK221"/>
      <c r="AL221"/>
      <c r="AM221"/>
      <c r="AN221"/>
      <c r="AO221"/>
      <c r="AP221"/>
      <c r="AQ221"/>
      <c r="AR221"/>
      <c r="AS221"/>
      <c r="AT221"/>
      <c r="AU221"/>
      <c r="AV221"/>
      <c r="AW221"/>
      <c r="AX221"/>
      <c r="AY221"/>
      <c r="AZ221"/>
      <c r="BA221"/>
      <c r="BB221"/>
      <c r="BC221"/>
      <c r="BD221"/>
      <c r="BE221"/>
      <c r="BF221"/>
      <c r="BG221"/>
      <c r="BH221"/>
      <c r="BI221"/>
      <c r="BJ221"/>
      <c r="BK221"/>
      <c r="BL221"/>
      <c r="BM221"/>
      <c r="BN221"/>
      <c r="BO221"/>
      <c r="BP221"/>
    </row>
    <row r="222" spans="1:68" s="202" customFormat="1" ht="135" customHeight="1">
      <c r="A222"/>
      <c r="B222"/>
      <c r="C222" s="229"/>
      <c r="D222" s="229"/>
      <c r="E222" s="269"/>
      <c r="F222" s="197"/>
      <c r="G222" s="197"/>
      <c r="H222" s="221"/>
      <c r="I222" s="222"/>
      <c r="J222" s="223"/>
      <c r="K222" s="224"/>
      <c r="L222" s="224"/>
      <c r="M222" s="225"/>
      <c r="N222" s="226"/>
      <c r="P222" s="160"/>
      <c r="Q222" s="160"/>
      <c r="R222"/>
      <c r="S222"/>
      <c r="T222"/>
      <c r="U222"/>
      <c r="V222"/>
      <c r="W222"/>
      <c r="X222"/>
      <c r="Y222"/>
      <c r="Z222"/>
      <c r="AA222"/>
      <c r="AB222"/>
      <c r="AC222"/>
      <c r="AD222"/>
      <c r="AE222"/>
      <c r="AF222"/>
      <c r="AG222"/>
      <c r="AH222"/>
      <c r="AI222"/>
      <c r="AJ222"/>
      <c r="AK222"/>
      <c r="AL222"/>
      <c r="AM222"/>
      <c r="AN222"/>
      <c r="AO222"/>
      <c r="AP222"/>
      <c r="AQ222"/>
      <c r="AR222"/>
      <c r="AS222"/>
      <c r="AT222"/>
      <c r="AU222"/>
      <c r="AV222"/>
      <c r="AW222"/>
      <c r="AX222"/>
      <c r="AY222"/>
      <c r="AZ222"/>
      <c r="BA222"/>
      <c r="BB222"/>
      <c r="BC222"/>
      <c r="BD222"/>
      <c r="BE222"/>
      <c r="BF222"/>
      <c r="BG222"/>
      <c r="BH222"/>
      <c r="BI222"/>
      <c r="BJ222"/>
      <c r="BK222"/>
      <c r="BL222"/>
      <c r="BM222"/>
      <c r="BN222"/>
      <c r="BO222"/>
      <c r="BP222"/>
    </row>
    <row r="223" spans="1:68" s="202" customFormat="1" ht="135" customHeight="1">
      <c r="A223"/>
      <c r="B223"/>
      <c r="C223" s="229"/>
      <c r="D223" s="229"/>
      <c r="E223" s="269"/>
      <c r="F223" s="197"/>
      <c r="G223" s="197"/>
      <c r="H223" s="221"/>
      <c r="I223" s="222"/>
      <c r="J223" s="223"/>
      <c r="K223" s="224"/>
      <c r="L223" s="224"/>
      <c r="M223" s="225"/>
      <c r="N223" s="226"/>
      <c r="P223" s="160"/>
      <c r="Q223" s="160"/>
      <c r="R223"/>
      <c r="S223"/>
      <c r="T223"/>
      <c r="U223"/>
      <c r="V223"/>
      <c r="W223"/>
      <c r="X223"/>
      <c r="Y223"/>
      <c r="Z223"/>
      <c r="AA223"/>
      <c r="AB223"/>
      <c r="AC223"/>
      <c r="AD223"/>
      <c r="AE223"/>
      <c r="AF223"/>
      <c r="AG223"/>
      <c r="AH223"/>
      <c r="AI223"/>
      <c r="AJ223"/>
      <c r="AK223"/>
      <c r="AL223"/>
      <c r="AM223"/>
      <c r="AN223"/>
      <c r="AO223"/>
      <c r="AP223"/>
      <c r="AQ223"/>
      <c r="AR223"/>
      <c r="AS223"/>
      <c r="AT223"/>
      <c r="AU223"/>
      <c r="AV223"/>
      <c r="AW223"/>
      <c r="AX223"/>
      <c r="AY223"/>
      <c r="AZ223"/>
      <c r="BA223"/>
      <c r="BB223"/>
      <c r="BC223"/>
      <c r="BD223"/>
      <c r="BE223"/>
      <c r="BF223"/>
      <c r="BG223"/>
      <c r="BH223"/>
      <c r="BI223"/>
      <c r="BJ223"/>
      <c r="BK223"/>
      <c r="BL223"/>
      <c r="BM223"/>
      <c r="BN223"/>
      <c r="BO223"/>
      <c r="BP223"/>
    </row>
    <row r="224" spans="1:68" s="202" customFormat="1" ht="135" customHeight="1">
      <c r="A224"/>
      <c r="B224"/>
      <c r="C224" s="229"/>
      <c r="D224" s="229"/>
      <c r="E224" s="269"/>
      <c r="F224" s="197"/>
      <c r="G224" s="197"/>
      <c r="H224" s="221"/>
      <c r="I224" s="222"/>
      <c r="J224" s="223"/>
      <c r="K224" s="224"/>
      <c r="L224" s="224"/>
      <c r="M224" s="225"/>
      <c r="N224" s="226"/>
      <c r="P224" s="160"/>
      <c r="Q224" s="160"/>
      <c r="R224"/>
      <c r="S224"/>
      <c r="T224"/>
      <c r="U224"/>
      <c r="V224"/>
      <c r="W224"/>
      <c r="X224"/>
      <c r="Y224"/>
      <c r="Z224"/>
      <c r="AA224"/>
      <c r="AB224"/>
      <c r="AC224"/>
      <c r="AD224"/>
      <c r="AE224"/>
      <c r="AF224"/>
      <c r="AG224"/>
      <c r="AH224"/>
      <c r="AI224"/>
      <c r="AJ224"/>
      <c r="AK224"/>
      <c r="AL224"/>
      <c r="AM224"/>
      <c r="AN224"/>
      <c r="AO224"/>
      <c r="AP224"/>
      <c r="AQ224"/>
      <c r="AR224"/>
      <c r="AS224"/>
      <c r="AT224"/>
      <c r="AU224"/>
      <c r="AV224"/>
      <c r="AW224"/>
      <c r="AX224"/>
      <c r="AY224"/>
      <c r="AZ224"/>
      <c r="BA224"/>
      <c r="BB224"/>
      <c r="BC224"/>
      <c r="BD224"/>
      <c r="BE224"/>
      <c r="BF224"/>
      <c r="BG224"/>
      <c r="BH224"/>
      <c r="BI224"/>
      <c r="BJ224"/>
      <c r="BK224"/>
      <c r="BL224"/>
      <c r="BM224"/>
      <c r="BN224"/>
      <c r="BO224"/>
      <c r="BP224"/>
    </row>
    <row r="225" spans="1:68" s="202" customFormat="1" ht="135" customHeight="1">
      <c r="A225"/>
      <c r="B225"/>
      <c r="C225" s="229"/>
      <c r="D225" s="229"/>
      <c r="E225" s="269"/>
      <c r="F225" s="197"/>
      <c r="G225" s="197"/>
      <c r="H225" s="221"/>
      <c r="I225" s="222"/>
      <c r="J225" s="223"/>
      <c r="K225" s="224"/>
      <c r="L225" s="224"/>
      <c r="M225" s="225"/>
      <c r="N225" s="226"/>
      <c r="P225" s="160"/>
      <c r="Q225" s="160"/>
      <c r="R225"/>
      <c r="S225"/>
      <c r="T225"/>
      <c r="U225"/>
      <c r="V225"/>
      <c r="W225"/>
      <c r="X225"/>
      <c r="Y225"/>
      <c r="Z225"/>
      <c r="AA225"/>
      <c r="AB225"/>
      <c r="AC225"/>
      <c r="AD225"/>
      <c r="AE225"/>
      <c r="AF225"/>
      <c r="AG225"/>
      <c r="AH225"/>
      <c r="AI225"/>
      <c r="AJ225"/>
      <c r="AK225"/>
      <c r="AL225"/>
      <c r="AM225"/>
      <c r="AN225"/>
      <c r="AO225"/>
      <c r="AP225"/>
      <c r="AQ225"/>
      <c r="AR225"/>
      <c r="AS225"/>
      <c r="AT225"/>
      <c r="AU225"/>
      <c r="AV225"/>
      <c r="AW225"/>
      <c r="AX225"/>
      <c r="AY225"/>
      <c r="AZ225"/>
      <c r="BA225"/>
      <c r="BB225"/>
      <c r="BC225"/>
      <c r="BD225"/>
      <c r="BE225"/>
      <c r="BF225"/>
      <c r="BG225"/>
      <c r="BH225"/>
      <c r="BI225"/>
      <c r="BJ225"/>
      <c r="BK225"/>
      <c r="BL225"/>
      <c r="BM225"/>
      <c r="BN225"/>
      <c r="BO225"/>
      <c r="BP225"/>
    </row>
    <row r="226" spans="1:68" s="202" customFormat="1" ht="135" customHeight="1">
      <c r="A226"/>
      <c r="B226"/>
      <c r="C226" s="229"/>
      <c r="D226" s="229"/>
      <c r="E226" s="269"/>
      <c r="F226" s="197"/>
      <c r="G226" s="197"/>
      <c r="H226" s="221"/>
      <c r="I226" s="222"/>
      <c r="J226" s="223"/>
      <c r="K226" s="224"/>
      <c r="L226" s="224"/>
      <c r="M226" s="225"/>
      <c r="N226" s="226"/>
      <c r="P226" s="160"/>
      <c r="Q226" s="160"/>
      <c r="R226"/>
      <c r="S226"/>
      <c r="T226"/>
      <c r="U226"/>
      <c r="V226"/>
      <c r="W226"/>
      <c r="X226"/>
      <c r="Y226"/>
      <c r="Z226"/>
      <c r="AA226"/>
      <c r="AB226"/>
      <c r="AC226"/>
      <c r="AD226"/>
      <c r="AE226"/>
      <c r="AF226"/>
      <c r="AG226"/>
      <c r="AH226"/>
      <c r="AI226"/>
      <c r="AJ226"/>
      <c r="AK226"/>
      <c r="AL226"/>
      <c r="AM226"/>
      <c r="AN226"/>
      <c r="AO226"/>
      <c r="AP226"/>
      <c r="AQ226"/>
      <c r="AR226"/>
      <c r="AS226"/>
      <c r="AT226"/>
      <c r="AU226"/>
      <c r="AV226"/>
      <c r="AW226"/>
      <c r="AX226"/>
      <c r="AY226"/>
      <c r="AZ226"/>
      <c r="BA226"/>
      <c r="BB226"/>
      <c r="BC226"/>
      <c r="BD226"/>
      <c r="BE226"/>
      <c r="BF226"/>
      <c r="BG226"/>
      <c r="BH226"/>
      <c r="BI226"/>
      <c r="BJ226"/>
      <c r="BK226"/>
      <c r="BL226"/>
      <c r="BM226"/>
      <c r="BN226"/>
      <c r="BO226"/>
      <c r="BP226"/>
    </row>
    <row r="227" spans="1:68" s="202" customFormat="1" ht="135" customHeight="1">
      <c r="A227"/>
      <c r="B227"/>
      <c r="C227" s="229"/>
      <c r="D227" s="229"/>
      <c r="E227" s="269"/>
      <c r="F227" s="197"/>
      <c r="G227" s="197"/>
      <c r="H227" s="221"/>
      <c r="I227" s="222"/>
      <c r="J227" s="223"/>
      <c r="K227" s="224"/>
      <c r="L227" s="224"/>
      <c r="M227" s="225"/>
      <c r="N227" s="226"/>
      <c r="P227" s="160"/>
      <c r="Q227" s="160"/>
      <c r="R227"/>
      <c r="S227"/>
      <c r="T227"/>
      <c r="U227"/>
      <c r="V227"/>
      <c r="W227"/>
      <c r="X227"/>
      <c r="Y227"/>
      <c r="Z227"/>
      <c r="AA227"/>
      <c r="AB227"/>
      <c r="AC227"/>
      <c r="AD227"/>
      <c r="AE227"/>
      <c r="AF227"/>
      <c r="AG227"/>
      <c r="AH227"/>
      <c r="AI227"/>
      <c r="AJ227"/>
      <c r="AK227"/>
      <c r="AL227"/>
      <c r="AM227"/>
      <c r="AN227"/>
      <c r="AO227"/>
      <c r="AP227"/>
      <c r="AQ227"/>
      <c r="AR227"/>
      <c r="AS227"/>
      <c r="AT227"/>
      <c r="AU227"/>
      <c r="AV227"/>
      <c r="AW227"/>
      <c r="AX227"/>
      <c r="AY227"/>
      <c r="AZ227"/>
      <c r="BA227"/>
      <c r="BB227"/>
      <c r="BC227"/>
      <c r="BD227"/>
      <c r="BE227"/>
      <c r="BF227"/>
      <c r="BG227"/>
      <c r="BH227"/>
      <c r="BI227"/>
      <c r="BJ227"/>
      <c r="BK227"/>
      <c r="BL227"/>
      <c r="BM227"/>
      <c r="BN227"/>
      <c r="BO227"/>
      <c r="BP227"/>
    </row>
    <row r="228" spans="1:68" s="202" customFormat="1" ht="135" customHeight="1">
      <c r="A228"/>
      <c r="B228"/>
      <c r="C228" s="229"/>
      <c r="D228" s="229"/>
      <c r="E228" s="269"/>
      <c r="F228" s="197"/>
      <c r="G228" s="197"/>
      <c r="H228" s="221"/>
      <c r="I228" s="222"/>
      <c r="J228" s="223"/>
      <c r="K228" s="224"/>
      <c r="L228" s="224"/>
      <c r="M228" s="225"/>
      <c r="N228" s="226"/>
      <c r="P228" s="160"/>
      <c r="Q228" s="160"/>
      <c r="R228"/>
      <c r="S228"/>
      <c r="T228"/>
      <c r="U228"/>
      <c r="V228"/>
      <c r="W228"/>
      <c r="X228"/>
      <c r="Y228"/>
      <c r="Z228"/>
      <c r="AA228"/>
      <c r="AB228"/>
      <c r="AC228"/>
      <c r="AD228"/>
      <c r="AE228"/>
      <c r="AF228"/>
      <c r="AG228"/>
      <c r="AH228"/>
      <c r="AI228"/>
      <c r="AJ228"/>
      <c r="AK228"/>
      <c r="AL228"/>
      <c r="AM228"/>
      <c r="AN228"/>
      <c r="AO228"/>
      <c r="AP228"/>
      <c r="AQ228"/>
      <c r="AR228"/>
      <c r="AS228"/>
      <c r="AT228"/>
      <c r="AU228"/>
      <c r="AV228"/>
      <c r="AW228"/>
      <c r="AX228"/>
      <c r="AY228"/>
      <c r="AZ228"/>
      <c r="BA228"/>
      <c r="BB228"/>
      <c r="BC228"/>
      <c r="BD228"/>
      <c r="BE228"/>
      <c r="BF228"/>
      <c r="BG228"/>
      <c r="BH228"/>
      <c r="BI228"/>
      <c r="BJ228"/>
      <c r="BK228"/>
      <c r="BL228"/>
      <c r="BM228"/>
      <c r="BN228"/>
      <c r="BO228"/>
      <c r="BP228"/>
    </row>
    <row r="229" spans="1:68" s="202" customFormat="1" ht="135" customHeight="1">
      <c r="A229"/>
      <c r="B229"/>
      <c r="C229" s="229"/>
      <c r="D229" s="229"/>
      <c r="E229" s="269"/>
      <c r="F229" s="197"/>
      <c r="G229" s="197"/>
      <c r="H229" s="221"/>
      <c r="I229" s="222"/>
      <c r="J229" s="223"/>
      <c r="K229" s="224"/>
      <c r="L229" s="224"/>
      <c r="M229" s="225"/>
      <c r="N229" s="226"/>
      <c r="P229" s="160"/>
      <c r="Q229" s="160"/>
      <c r="R229"/>
      <c r="S229"/>
      <c r="T229"/>
      <c r="U229"/>
      <c r="V229"/>
      <c r="W229"/>
      <c r="X229"/>
      <c r="Y229"/>
      <c r="Z229"/>
      <c r="AA229"/>
      <c r="AB229"/>
      <c r="AC229"/>
      <c r="AD229"/>
      <c r="AE229"/>
      <c r="AF229"/>
      <c r="AG229"/>
      <c r="AH229"/>
      <c r="AI229"/>
      <c r="AJ229"/>
      <c r="AK229"/>
      <c r="AL229"/>
      <c r="AM229"/>
      <c r="AN229"/>
      <c r="AO229"/>
      <c r="AP229"/>
      <c r="AQ229"/>
      <c r="AR229"/>
      <c r="AS229"/>
      <c r="AT229"/>
      <c r="AU229"/>
      <c r="AV229"/>
      <c r="AW229"/>
      <c r="AX229"/>
      <c r="AY229"/>
      <c r="AZ229"/>
      <c r="BA229"/>
      <c r="BB229"/>
      <c r="BC229"/>
      <c r="BD229"/>
      <c r="BE229"/>
      <c r="BF229"/>
      <c r="BG229"/>
      <c r="BH229"/>
      <c r="BI229"/>
      <c r="BJ229"/>
      <c r="BK229"/>
      <c r="BL229"/>
      <c r="BM229"/>
      <c r="BN229"/>
      <c r="BO229"/>
      <c r="BP229"/>
    </row>
    <row r="230" spans="1:68" s="202" customFormat="1" ht="135" customHeight="1">
      <c r="A230"/>
      <c r="B230"/>
      <c r="C230" s="229"/>
      <c r="D230" s="229"/>
      <c r="E230" s="269"/>
      <c r="F230" s="197"/>
      <c r="G230" s="197"/>
      <c r="H230" s="221"/>
      <c r="I230" s="222"/>
      <c r="J230" s="223"/>
      <c r="K230" s="224"/>
      <c r="L230" s="224"/>
      <c r="M230" s="225"/>
      <c r="N230" s="226"/>
      <c r="P230" s="160"/>
      <c r="Q230" s="160"/>
      <c r="R230"/>
      <c r="S230"/>
      <c r="T230"/>
      <c r="U230"/>
      <c r="V230"/>
      <c r="W230"/>
      <c r="X230"/>
      <c r="Y230"/>
      <c r="Z230"/>
      <c r="AA230"/>
      <c r="AB230"/>
      <c r="AC230"/>
      <c r="AD230"/>
      <c r="AE230"/>
      <c r="AF230"/>
      <c r="AG230"/>
      <c r="AH230"/>
      <c r="AI230"/>
      <c r="AJ230"/>
      <c r="AK230"/>
      <c r="AL230"/>
      <c r="AM230"/>
      <c r="AN230"/>
      <c r="AO230"/>
      <c r="AP230"/>
      <c r="AQ230"/>
      <c r="AR230"/>
      <c r="AS230"/>
      <c r="AT230"/>
      <c r="AU230"/>
      <c r="AV230"/>
      <c r="AW230"/>
      <c r="AX230"/>
      <c r="AY230"/>
      <c r="AZ230"/>
      <c r="BA230"/>
      <c r="BB230"/>
      <c r="BC230"/>
      <c r="BD230"/>
      <c r="BE230"/>
      <c r="BF230"/>
      <c r="BG230"/>
      <c r="BH230"/>
      <c r="BI230"/>
      <c r="BJ230"/>
      <c r="BK230"/>
      <c r="BL230"/>
      <c r="BM230"/>
      <c r="BN230"/>
      <c r="BO230"/>
      <c r="BP230"/>
    </row>
    <row r="231" spans="1:68" s="202" customFormat="1" ht="135" customHeight="1">
      <c r="A231"/>
      <c r="B231"/>
      <c r="C231" s="229"/>
      <c r="D231" s="229"/>
      <c r="E231" s="269"/>
      <c r="F231" s="197"/>
      <c r="G231" s="197"/>
      <c r="H231" s="221"/>
      <c r="I231" s="222"/>
      <c r="J231" s="223"/>
      <c r="K231" s="224"/>
      <c r="L231" s="224"/>
      <c r="M231" s="225"/>
      <c r="N231" s="226"/>
      <c r="P231" s="160"/>
      <c r="Q231" s="160"/>
      <c r="R231"/>
      <c r="S231"/>
      <c r="T231"/>
      <c r="U231"/>
      <c r="V231"/>
      <c r="W231"/>
      <c r="X231"/>
      <c r="Y231"/>
      <c r="Z231"/>
      <c r="AA231"/>
      <c r="AB231"/>
      <c r="AC231"/>
      <c r="AD231"/>
      <c r="AE231"/>
      <c r="AF231"/>
      <c r="AG231"/>
      <c r="AH231"/>
      <c r="AI231"/>
      <c r="AJ231"/>
      <c r="AK231"/>
      <c r="AL231"/>
      <c r="AM231"/>
      <c r="AN231"/>
      <c r="AO231"/>
      <c r="AP231"/>
      <c r="AQ231"/>
      <c r="AR231"/>
      <c r="AS231"/>
      <c r="AT231"/>
      <c r="AU231"/>
      <c r="AV231"/>
      <c r="AW231"/>
      <c r="AX231"/>
      <c r="AY231"/>
      <c r="AZ231"/>
      <c r="BA231"/>
      <c r="BB231"/>
      <c r="BC231"/>
      <c r="BD231"/>
      <c r="BE231"/>
      <c r="BF231"/>
      <c r="BG231"/>
      <c r="BH231"/>
      <c r="BI231"/>
      <c r="BJ231"/>
      <c r="BK231"/>
      <c r="BL231"/>
      <c r="BM231"/>
      <c r="BN231"/>
      <c r="BO231"/>
      <c r="BP231"/>
    </row>
    <row r="232" spans="1:68" s="202" customFormat="1" ht="135" customHeight="1">
      <c r="A232"/>
      <c r="B232"/>
      <c r="C232" s="229"/>
      <c r="D232" s="229"/>
      <c r="E232" s="269"/>
      <c r="F232" s="197"/>
      <c r="G232" s="197"/>
      <c r="H232" s="221"/>
      <c r="I232" s="222"/>
      <c r="J232" s="223"/>
      <c r="K232" s="224"/>
      <c r="L232" s="224"/>
      <c r="M232" s="225"/>
      <c r="N232" s="226"/>
      <c r="P232" s="160"/>
      <c r="Q232" s="160"/>
      <c r="R232"/>
      <c r="S232"/>
      <c r="T232"/>
      <c r="U232"/>
      <c r="V232"/>
      <c r="W232"/>
      <c r="X232"/>
      <c r="Y232"/>
      <c r="Z232"/>
      <c r="AA232"/>
      <c r="AB232"/>
      <c r="AC232"/>
      <c r="AD232"/>
      <c r="AE232"/>
      <c r="AF232"/>
      <c r="AG232"/>
      <c r="AH232"/>
      <c r="AI232"/>
      <c r="AJ232"/>
      <c r="AK232"/>
      <c r="AL232"/>
      <c r="AM232"/>
      <c r="AN232"/>
      <c r="AO232"/>
      <c r="AP232"/>
      <c r="AQ232"/>
      <c r="AR232"/>
      <c r="AS232"/>
      <c r="AT232"/>
      <c r="AU232"/>
      <c r="AV232"/>
      <c r="AW232"/>
      <c r="AX232"/>
      <c r="AY232"/>
      <c r="AZ232"/>
      <c r="BA232"/>
      <c r="BB232"/>
      <c r="BC232"/>
      <c r="BD232"/>
      <c r="BE232"/>
      <c r="BF232"/>
      <c r="BG232"/>
      <c r="BH232"/>
      <c r="BI232"/>
      <c r="BJ232"/>
      <c r="BK232"/>
      <c r="BL232"/>
      <c r="BM232"/>
      <c r="BN232"/>
      <c r="BO232"/>
      <c r="BP232"/>
    </row>
    <row r="233" spans="1:68" s="202" customFormat="1" ht="135" customHeight="1">
      <c r="A233"/>
      <c r="B233"/>
      <c r="C233" s="229"/>
      <c r="D233" s="229"/>
      <c r="E233" s="269"/>
      <c r="F233" s="197"/>
      <c r="G233" s="197"/>
      <c r="H233" s="221"/>
      <c r="I233" s="222"/>
      <c r="J233" s="223"/>
      <c r="K233" s="224"/>
      <c r="L233" s="224"/>
      <c r="M233" s="225"/>
      <c r="N233" s="226"/>
      <c r="P233" s="160"/>
      <c r="Q233" s="160"/>
      <c r="R233"/>
      <c r="S233"/>
      <c r="T233"/>
      <c r="U233"/>
      <c r="V233"/>
      <c r="W233"/>
      <c r="X233"/>
      <c r="Y233"/>
      <c r="Z233"/>
      <c r="AA233"/>
      <c r="AB233"/>
      <c r="AC233"/>
      <c r="AD233"/>
      <c r="AE233"/>
      <c r="AF233"/>
      <c r="AG233"/>
      <c r="AH233"/>
      <c r="AI233"/>
      <c r="AJ233"/>
      <c r="AK233"/>
      <c r="AL233"/>
      <c r="AM233"/>
      <c r="AN233"/>
      <c r="AO233"/>
      <c r="AP233"/>
      <c r="AQ233"/>
      <c r="AR233"/>
      <c r="AS233"/>
      <c r="AT233"/>
      <c r="AU233"/>
      <c r="AV233"/>
      <c r="AW233"/>
      <c r="AX233"/>
      <c r="AY233"/>
      <c r="AZ233"/>
      <c r="BA233"/>
      <c r="BB233"/>
      <c r="BC233"/>
      <c r="BD233"/>
      <c r="BE233"/>
      <c r="BF233"/>
      <c r="BG233"/>
      <c r="BH233"/>
      <c r="BI233"/>
      <c r="BJ233"/>
      <c r="BK233"/>
      <c r="BL233"/>
      <c r="BM233"/>
      <c r="BN233"/>
      <c r="BO233"/>
      <c r="BP233"/>
    </row>
    <row r="234" spans="1:68" s="202" customFormat="1" ht="135" customHeight="1">
      <c r="A234"/>
      <c r="B234"/>
      <c r="C234" s="229"/>
      <c r="D234" s="229"/>
      <c r="E234" s="269"/>
      <c r="F234" s="197"/>
      <c r="G234" s="197"/>
      <c r="H234" s="221"/>
      <c r="I234" s="222"/>
      <c r="J234" s="223"/>
      <c r="K234" s="224"/>
      <c r="L234" s="224"/>
      <c r="M234" s="225"/>
      <c r="N234" s="226"/>
      <c r="P234" s="160"/>
      <c r="Q234" s="160"/>
      <c r="R234"/>
      <c r="S234"/>
      <c r="T234"/>
      <c r="U234"/>
      <c r="V234"/>
      <c r="W234"/>
      <c r="X234"/>
      <c r="Y234"/>
      <c r="Z234"/>
      <c r="AA234"/>
      <c r="AB234"/>
      <c r="AC234"/>
      <c r="AD234"/>
      <c r="AE234"/>
      <c r="AF234"/>
      <c r="AG234"/>
      <c r="AH234"/>
      <c r="AI234"/>
      <c r="AJ234"/>
      <c r="AK234"/>
      <c r="AL234"/>
      <c r="AM234"/>
      <c r="AN234"/>
      <c r="AO234"/>
      <c r="AP234"/>
      <c r="AQ234"/>
      <c r="AR234"/>
      <c r="AS234"/>
      <c r="AT234"/>
      <c r="AU234"/>
      <c r="AV234"/>
      <c r="AW234"/>
      <c r="AX234"/>
      <c r="AY234"/>
      <c r="AZ234"/>
      <c r="BA234"/>
      <c r="BB234"/>
      <c r="BC234"/>
      <c r="BD234"/>
      <c r="BE234"/>
      <c r="BF234"/>
      <c r="BG234"/>
      <c r="BH234"/>
      <c r="BI234"/>
      <c r="BJ234"/>
      <c r="BK234"/>
      <c r="BL234"/>
      <c r="BM234"/>
      <c r="BN234"/>
      <c r="BO234"/>
      <c r="BP234"/>
    </row>
    <row r="235" spans="1:68" s="202" customFormat="1" ht="135" customHeight="1">
      <c r="A235"/>
      <c r="B235"/>
      <c r="C235" s="229"/>
      <c r="D235" s="229"/>
      <c r="E235" s="269"/>
      <c r="F235" s="197"/>
      <c r="G235" s="197"/>
      <c r="H235" s="221"/>
      <c r="I235" s="222"/>
      <c r="J235" s="223"/>
      <c r="K235" s="224"/>
      <c r="L235" s="224"/>
      <c r="M235" s="225"/>
      <c r="N235" s="226"/>
      <c r="P235" s="160"/>
      <c r="Q235" s="160"/>
      <c r="R235"/>
      <c r="S235"/>
      <c r="T235"/>
      <c r="U235"/>
      <c r="V235"/>
      <c r="W235"/>
      <c r="X235"/>
      <c r="Y235"/>
      <c r="Z235"/>
      <c r="AA235"/>
      <c r="AB235"/>
      <c r="AC235"/>
      <c r="AD235"/>
      <c r="AE235"/>
      <c r="AF235"/>
      <c r="AG235"/>
      <c r="AH235"/>
      <c r="AI235"/>
      <c r="AJ235"/>
      <c r="AK235"/>
      <c r="AL235"/>
      <c r="AM235"/>
      <c r="AN235"/>
      <c r="AO235"/>
      <c r="AP235"/>
      <c r="AQ235"/>
      <c r="AR235"/>
      <c r="AS235"/>
      <c r="AT235"/>
      <c r="AU235"/>
      <c r="AV235"/>
      <c r="AW235"/>
      <c r="AX235"/>
      <c r="AY235"/>
      <c r="AZ235"/>
      <c r="BA235"/>
      <c r="BB235"/>
      <c r="BC235"/>
      <c r="BD235"/>
      <c r="BE235"/>
      <c r="BF235"/>
      <c r="BG235"/>
      <c r="BH235"/>
      <c r="BI235"/>
      <c r="BJ235"/>
      <c r="BK235"/>
      <c r="BL235"/>
      <c r="BM235"/>
      <c r="BN235"/>
      <c r="BO235"/>
      <c r="BP235"/>
    </row>
    <row r="236" spans="1:68" s="202" customFormat="1" ht="135" customHeight="1">
      <c r="A236"/>
      <c r="B236"/>
      <c r="C236" s="229"/>
      <c r="D236" s="229"/>
      <c r="E236" s="269"/>
      <c r="F236" s="197"/>
      <c r="G236" s="197"/>
      <c r="H236" s="221"/>
      <c r="I236" s="222"/>
      <c r="J236" s="223"/>
      <c r="K236" s="224"/>
      <c r="L236" s="224"/>
      <c r="M236" s="225"/>
      <c r="N236" s="226"/>
      <c r="P236" s="160"/>
      <c r="Q236" s="160"/>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row>
    <row r="237" spans="1:68" s="202" customFormat="1" ht="135" customHeight="1">
      <c r="A237"/>
      <c r="B237"/>
      <c r="C237" s="229"/>
      <c r="D237" s="229"/>
      <c r="E237" s="269"/>
      <c r="F237" s="197"/>
      <c r="G237" s="197"/>
      <c r="H237" s="221"/>
      <c r="I237" s="222"/>
      <c r="J237" s="223"/>
      <c r="K237" s="224"/>
      <c r="L237" s="224"/>
      <c r="M237" s="225"/>
      <c r="N237" s="226"/>
      <c r="P237" s="160"/>
      <c r="Q237" s="160"/>
      <c r="R237"/>
      <c r="S237"/>
      <c r="T237"/>
      <c r="U237"/>
      <c r="V237"/>
      <c r="W237"/>
      <c r="X237"/>
      <c r="Y237"/>
      <c r="Z237"/>
      <c r="AA237"/>
      <c r="AB237"/>
      <c r="AC237"/>
      <c r="AD237"/>
      <c r="AE237"/>
      <c r="AF237"/>
      <c r="AG237"/>
      <c r="AH237"/>
      <c r="AI237"/>
      <c r="AJ237"/>
      <c r="AK237"/>
      <c r="AL237"/>
      <c r="AM237"/>
      <c r="AN237"/>
      <c r="AO237"/>
      <c r="AP237"/>
      <c r="AQ237"/>
      <c r="AR237"/>
      <c r="AS237"/>
      <c r="AT237"/>
      <c r="AU237"/>
      <c r="AV237"/>
      <c r="AW237"/>
      <c r="AX237"/>
      <c r="AY237"/>
      <c r="AZ237"/>
      <c r="BA237"/>
      <c r="BB237"/>
      <c r="BC237"/>
      <c r="BD237"/>
      <c r="BE237"/>
      <c r="BF237"/>
      <c r="BG237"/>
      <c r="BH237"/>
      <c r="BI237"/>
      <c r="BJ237"/>
      <c r="BK237"/>
      <c r="BL237"/>
      <c r="BM237"/>
      <c r="BN237"/>
      <c r="BO237"/>
      <c r="BP237"/>
    </row>
    <row r="238" spans="1:68" s="202" customFormat="1" ht="135" customHeight="1">
      <c r="A238"/>
      <c r="B238"/>
      <c r="C238" s="229"/>
      <c r="D238" s="229"/>
      <c r="E238" s="269"/>
      <c r="F238" s="197"/>
      <c r="G238" s="197"/>
      <c r="H238" s="221"/>
      <c r="I238" s="222"/>
      <c r="J238" s="223"/>
      <c r="K238" s="224"/>
      <c r="L238" s="224"/>
      <c r="M238" s="225"/>
      <c r="N238" s="226"/>
      <c r="P238" s="160"/>
      <c r="Q238" s="160"/>
      <c r="R238"/>
      <c r="S238"/>
      <c r="T238"/>
      <c r="U238"/>
      <c r="V238"/>
      <c r="W238"/>
      <c r="X238"/>
      <c r="Y238"/>
      <c r="Z238"/>
      <c r="AA238"/>
      <c r="AB238"/>
      <c r="AC238"/>
      <c r="AD238"/>
      <c r="AE238"/>
      <c r="AF238"/>
      <c r="AG238"/>
      <c r="AH238"/>
      <c r="AI238"/>
      <c r="AJ238"/>
      <c r="AK238"/>
      <c r="AL238"/>
      <c r="AM238"/>
      <c r="AN238"/>
      <c r="AO238"/>
      <c r="AP238"/>
      <c r="AQ238"/>
      <c r="AR238"/>
      <c r="AS238"/>
      <c r="AT238"/>
      <c r="AU238"/>
      <c r="AV238"/>
      <c r="AW238"/>
      <c r="AX238"/>
      <c r="AY238"/>
      <c r="AZ238"/>
      <c r="BA238"/>
      <c r="BB238"/>
      <c r="BC238"/>
      <c r="BD238"/>
      <c r="BE238"/>
      <c r="BF238"/>
      <c r="BG238"/>
      <c r="BH238"/>
      <c r="BI238"/>
      <c r="BJ238"/>
      <c r="BK238"/>
      <c r="BL238"/>
      <c r="BM238"/>
      <c r="BN238"/>
      <c r="BO238"/>
      <c r="BP238"/>
    </row>
    <row r="239" spans="1:68" s="202" customFormat="1" ht="135" customHeight="1">
      <c r="A239"/>
      <c r="B239"/>
      <c r="C239" s="229"/>
      <c r="D239" s="229"/>
      <c r="E239" s="269"/>
      <c r="F239" s="197"/>
      <c r="G239" s="197"/>
      <c r="H239" s="221"/>
      <c r="I239" s="222"/>
      <c r="J239" s="223"/>
      <c r="K239" s="224"/>
      <c r="L239" s="224"/>
      <c r="M239" s="225"/>
      <c r="N239" s="226"/>
      <c r="P239" s="160"/>
      <c r="Q239" s="160"/>
      <c r="R239"/>
      <c r="S239"/>
      <c r="T239"/>
      <c r="U239"/>
      <c r="V239"/>
      <c r="W239"/>
      <c r="X239"/>
      <c r="Y239"/>
      <c r="Z239"/>
      <c r="AA239"/>
      <c r="AB239"/>
      <c r="AC239"/>
      <c r="AD239"/>
      <c r="AE239"/>
      <c r="AF239"/>
      <c r="AG239"/>
      <c r="AH239"/>
      <c r="AI239"/>
      <c r="AJ239"/>
      <c r="AK239"/>
      <c r="AL239"/>
      <c r="AM239"/>
      <c r="AN239"/>
      <c r="AO239"/>
      <c r="AP239"/>
      <c r="AQ239"/>
      <c r="AR239"/>
      <c r="AS239"/>
      <c r="AT239"/>
      <c r="AU239"/>
      <c r="AV239"/>
      <c r="AW239"/>
      <c r="AX239"/>
      <c r="AY239"/>
      <c r="AZ239"/>
      <c r="BA239"/>
      <c r="BB239"/>
      <c r="BC239"/>
      <c r="BD239"/>
      <c r="BE239"/>
      <c r="BF239"/>
      <c r="BG239"/>
      <c r="BH239"/>
      <c r="BI239"/>
      <c r="BJ239"/>
      <c r="BK239"/>
      <c r="BL239"/>
      <c r="BM239"/>
      <c r="BN239"/>
      <c r="BO239"/>
      <c r="BP239"/>
    </row>
    <row r="240" spans="1:68" s="202" customFormat="1" ht="135" customHeight="1">
      <c r="A240"/>
      <c r="B240"/>
      <c r="C240" s="229"/>
      <c r="D240" s="229"/>
      <c r="E240" s="269"/>
      <c r="F240" s="197"/>
      <c r="G240" s="197"/>
      <c r="H240" s="221"/>
      <c r="I240" s="222"/>
      <c r="J240" s="223"/>
      <c r="K240" s="224"/>
      <c r="L240" s="224"/>
      <c r="M240" s="225"/>
      <c r="N240" s="226"/>
      <c r="P240" s="160"/>
      <c r="Q240" s="160"/>
      <c r="R240"/>
      <c r="S240"/>
      <c r="T240"/>
      <c r="U240"/>
      <c r="V240"/>
      <c r="W240"/>
      <c r="X240"/>
      <c r="Y240"/>
      <c r="Z240"/>
      <c r="AA240"/>
      <c r="AB240"/>
      <c r="AC240"/>
      <c r="AD240"/>
      <c r="AE240"/>
      <c r="AF240"/>
      <c r="AG240"/>
      <c r="AH240"/>
      <c r="AI240"/>
      <c r="AJ240"/>
      <c r="AK240"/>
      <c r="AL240"/>
      <c r="AM240"/>
      <c r="AN240"/>
      <c r="AO240"/>
      <c r="AP240"/>
      <c r="AQ240"/>
      <c r="AR240"/>
      <c r="AS240"/>
      <c r="AT240"/>
      <c r="AU240"/>
      <c r="AV240"/>
      <c r="AW240"/>
      <c r="AX240"/>
      <c r="AY240"/>
      <c r="AZ240"/>
      <c r="BA240"/>
      <c r="BB240"/>
      <c r="BC240"/>
      <c r="BD240"/>
      <c r="BE240"/>
      <c r="BF240"/>
      <c r="BG240"/>
      <c r="BH240"/>
      <c r="BI240"/>
      <c r="BJ240"/>
      <c r="BK240"/>
      <c r="BL240"/>
      <c r="BM240"/>
      <c r="BN240"/>
      <c r="BO240"/>
      <c r="BP240"/>
    </row>
    <row r="241" spans="1:68" s="202" customFormat="1" ht="135" customHeight="1">
      <c r="A241"/>
      <c r="B241"/>
      <c r="C241" s="229"/>
      <c r="D241" s="229"/>
      <c r="E241" s="269"/>
      <c r="F241" s="197"/>
      <c r="G241" s="197"/>
      <c r="H241" s="221"/>
      <c r="I241" s="222"/>
      <c r="J241" s="223"/>
      <c r="K241" s="224"/>
      <c r="L241" s="224"/>
      <c r="M241" s="225"/>
      <c r="N241" s="226"/>
      <c r="P241" s="160"/>
      <c r="Q241" s="160"/>
      <c r="R241"/>
      <c r="S241"/>
      <c r="T241"/>
      <c r="U241"/>
      <c r="V241"/>
      <c r="W241"/>
      <c r="X241"/>
      <c r="Y241"/>
      <c r="Z241"/>
      <c r="AA241"/>
      <c r="AB241"/>
      <c r="AC241"/>
      <c r="AD241"/>
      <c r="AE241"/>
      <c r="AF241"/>
      <c r="AG241"/>
      <c r="AH241"/>
      <c r="AI241"/>
      <c r="AJ241"/>
      <c r="AK241"/>
      <c r="AL241"/>
      <c r="AM241"/>
      <c r="AN241"/>
      <c r="AO241"/>
      <c r="AP241"/>
      <c r="AQ241"/>
      <c r="AR241"/>
      <c r="AS241"/>
      <c r="AT241"/>
      <c r="AU241"/>
      <c r="AV241"/>
      <c r="AW241"/>
      <c r="AX241"/>
      <c r="AY241"/>
      <c r="AZ241"/>
      <c r="BA241"/>
      <c r="BB241"/>
      <c r="BC241"/>
      <c r="BD241"/>
      <c r="BE241"/>
      <c r="BF241"/>
      <c r="BG241"/>
      <c r="BH241"/>
      <c r="BI241"/>
      <c r="BJ241"/>
      <c r="BK241"/>
      <c r="BL241"/>
      <c r="BM241"/>
      <c r="BN241"/>
      <c r="BO241"/>
      <c r="BP241"/>
    </row>
    <row r="242" spans="1:68" s="202" customFormat="1" ht="135" customHeight="1">
      <c r="A242"/>
      <c r="B242"/>
      <c r="C242" s="229"/>
      <c r="D242" s="229"/>
      <c r="E242" s="269"/>
      <c r="F242" s="197"/>
      <c r="G242" s="197"/>
      <c r="H242" s="221"/>
      <c r="I242" s="222"/>
      <c r="J242" s="223"/>
      <c r="K242" s="224"/>
      <c r="L242" s="224"/>
      <c r="M242" s="225"/>
      <c r="N242" s="226"/>
      <c r="P242" s="160"/>
      <c r="Q242" s="160"/>
      <c r="R242"/>
      <c r="S242"/>
      <c r="T242"/>
      <c r="U242"/>
      <c r="V242"/>
      <c r="W242"/>
      <c r="X242"/>
      <c r="Y242"/>
      <c r="Z242"/>
      <c r="AA242"/>
      <c r="AB242"/>
      <c r="AC242"/>
      <c r="AD242"/>
      <c r="AE242"/>
      <c r="AF242"/>
      <c r="AG242"/>
      <c r="AH242"/>
      <c r="AI242"/>
      <c r="AJ242"/>
      <c r="AK242"/>
      <c r="AL242"/>
      <c r="AM242"/>
      <c r="AN242"/>
      <c r="AO242"/>
      <c r="AP242"/>
      <c r="AQ242"/>
      <c r="AR242"/>
      <c r="AS242"/>
      <c r="AT242"/>
      <c r="AU242"/>
      <c r="AV242"/>
      <c r="AW242"/>
      <c r="AX242"/>
      <c r="AY242"/>
      <c r="AZ242"/>
      <c r="BA242"/>
      <c r="BB242"/>
      <c r="BC242"/>
      <c r="BD242"/>
      <c r="BE242"/>
      <c r="BF242"/>
      <c r="BG242"/>
      <c r="BH242"/>
      <c r="BI242"/>
      <c r="BJ242"/>
      <c r="BK242"/>
      <c r="BL242"/>
      <c r="BM242"/>
      <c r="BN242"/>
      <c r="BO242"/>
      <c r="BP242"/>
    </row>
    <row r="243" spans="1:68" s="202" customFormat="1" ht="135" customHeight="1">
      <c r="A243"/>
      <c r="B243"/>
      <c r="C243" s="229"/>
      <c r="D243" s="229"/>
      <c r="E243" s="269"/>
      <c r="F243" s="197"/>
      <c r="G243" s="197"/>
      <c r="H243" s="221"/>
      <c r="I243" s="222"/>
      <c r="J243" s="223"/>
      <c r="K243" s="224"/>
      <c r="L243" s="224"/>
      <c r="M243" s="225"/>
      <c r="N243" s="226"/>
      <c r="P243" s="160"/>
      <c r="Q243" s="160"/>
      <c r="R243"/>
      <c r="S243"/>
      <c r="T243"/>
      <c r="U243"/>
      <c r="V243"/>
      <c r="W243"/>
      <c r="X243"/>
      <c r="Y243"/>
      <c r="Z243"/>
      <c r="AA243"/>
      <c r="AB243"/>
      <c r="AC243"/>
      <c r="AD243"/>
      <c r="AE243"/>
      <c r="AF243"/>
      <c r="AG243"/>
      <c r="AH243"/>
      <c r="AI243"/>
      <c r="AJ243"/>
      <c r="AK243"/>
      <c r="AL243"/>
      <c r="AM243"/>
      <c r="AN243"/>
      <c r="AO243"/>
      <c r="AP243"/>
      <c r="AQ243"/>
      <c r="AR243"/>
      <c r="AS243"/>
      <c r="AT243"/>
      <c r="AU243"/>
      <c r="AV243"/>
      <c r="AW243"/>
      <c r="AX243"/>
      <c r="AY243"/>
      <c r="AZ243"/>
      <c r="BA243"/>
      <c r="BB243"/>
      <c r="BC243"/>
      <c r="BD243"/>
      <c r="BE243"/>
      <c r="BF243"/>
      <c r="BG243"/>
      <c r="BH243"/>
      <c r="BI243"/>
      <c r="BJ243"/>
      <c r="BK243"/>
      <c r="BL243"/>
      <c r="BM243"/>
      <c r="BN243"/>
      <c r="BO243"/>
      <c r="BP243"/>
    </row>
    <row r="244" spans="1:68" s="202" customFormat="1" ht="135" customHeight="1">
      <c r="A244"/>
      <c r="B244"/>
      <c r="C244" s="229"/>
      <c r="D244" s="229"/>
      <c r="E244" s="269"/>
      <c r="F244" s="197"/>
      <c r="G244" s="197"/>
      <c r="H244" s="221"/>
      <c r="I244" s="222"/>
      <c r="J244" s="223"/>
      <c r="K244" s="224"/>
      <c r="L244" s="224"/>
      <c r="M244" s="225"/>
      <c r="N244" s="226"/>
      <c r="P244" s="160"/>
      <c r="Q244" s="160"/>
      <c r="R244"/>
      <c r="S244"/>
      <c r="T244"/>
      <c r="U244"/>
      <c r="V244"/>
      <c r="W244"/>
      <c r="X244"/>
      <c r="Y244"/>
      <c r="Z244"/>
      <c r="AA244"/>
      <c r="AB244"/>
      <c r="AC244"/>
      <c r="AD244"/>
      <c r="AE244"/>
      <c r="AF244"/>
      <c r="AG244"/>
      <c r="AH244"/>
      <c r="AI244"/>
      <c r="AJ244"/>
      <c r="AK244"/>
      <c r="AL244"/>
      <c r="AM244"/>
      <c r="AN244"/>
      <c r="AO244"/>
      <c r="AP244"/>
      <c r="AQ244"/>
      <c r="AR244"/>
      <c r="AS244"/>
      <c r="AT244"/>
      <c r="AU244"/>
      <c r="AV244"/>
      <c r="AW244"/>
      <c r="AX244"/>
      <c r="AY244"/>
      <c r="AZ244"/>
      <c r="BA244"/>
      <c r="BB244"/>
      <c r="BC244"/>
      <c r="BD244"/>
      <c r="BE244"/>
      <c r="BF244"/>
      <c r="BG244"/>
      <c r="BH244"/>
      <c r="BI244"/>
      <c r="BJ244"/>
      <c r="BK244"/>
      <c r="BL244"/>
      <c r="BM244"/>
      <c r="BN244"/>
      <c r="BO244"/>
      <c r="BP244"/>
    </row>
    <row r="245" spans="1:68" s="202" customFormat="1" ht="135" customHeight="1">
      <c r="A245"/>
      <c r="B245"/>
      <c r="C245" s="229"/>
      <c r="D245" s="229"/>
      <c r="E245" s="269"/>
      <c r="F245" s="197"/>
      <c r="G245" s="197"/>
      <c r="H245" s="221"/>
      <c r="I245" s="222"/>
      <c r="J245" s="223"/>
      <c r="K245" s="224"/>
      <c r="L245" s="224"/>
      <c r="M245" s="225"/>
      <c r="N245" s="226"/>
      <c r="P245" s="160"/>
      <c r="Q245" s="160"/>
      <c r="R245"/>
      <c r="S245"/>
      <c r="T245"/>
      <c r="U245"/>
      <c r="V245"/>
      <c r="W245"/>
      <c r="X245"/>
      <c r="Y245"/>
      <c r="Z245"/>
      <c r="AA245"/>
      <c r="AB245"/>
      <c r="AC245"/>
      <c r="AD245"/>
      <c r="AE245"/>
      <c r="AF245"/>
      <c r="AG245"/>
      <c r="AH245"/>
      <c r="AI245"/>
      <c r="AJ245"/>
      <c r="AK245"/>
      <c r="AL245"/>
      <c r="AM245"/>
      <c r="AN245"/>
      <c r="AO245"/>
      <c r="AP245"/>
      <c r="AQ245"/>
      <c r="AR245"/>
      <c r="AS245"/>
      <c r="AT245"/>
      <c r="AU245"/>
      <c r="AV245"/>
      <c r="AW245"/>
      <c r="AX245"/>
      <c r="AY245"/>
      <c r="AZ245"/>
      <c r="BA245"/>
      <c r="BB245"/>
      <c r="BC245"/>
      <c r="BD245"/>
      <c r="BE245"/>
      <c r="BF245"/>
      <c r="BG245"/>
      <c r="BH245"/>
      <c r="BI245"/>
      <c r="BJ245"/>
      <c r="BK245"/>
      <c r="BL245"/>
      <c r="BM245"/>
      <c r="BN245"/>
      <c r="BO245"/>
      <c r="BP245"/>
    </row>
    <row r="246" spans="1:68" s="202" customFormat="1" ht="135" customHeight="1">
      <c r="A246"/>
      <c r="B246"/>
      <c r="C246" s="229"/>
      <c r="D246" s="229"/>
      <c r="E246" s="269"/>
      <c r="F246" s="197"/>
      <c r="G246" s="197"/>
      <c r="H246" s="221"/>
      <c r="I246" s="222"/>
      <c r="J246" s="223"/>
      <c r="K246" s="224"/>
      <c r="L246" s="224"/>
      <c r="M246" s="225"/>
      <c r="N246" s="226"/>
      <c r="P246" s="160"/>
      <c r="Q246" s="160"/>
      <c r="R246"/>
      <c r="S246"/>
      <c r="T246"/>
      <c r="U246"/>
      <c r="V246"/>
      <c r="W246"/>
      <c r="X246"/>
      <c r="Y246"/>
      <c r="Z246"/>
      <c r="AA246"/>
      <c r="AB246"/>
      <c r="AC246"/>
      <c r="AD246"/>
      <c r="AE246"/>
      <c r="AF246"/>
      <c r="AG246"/>
      <c r="AH246"/>
      <c r="AI246"/>
      <c r="AJ246"/>
      <c r="AK246"/>
      <c r="AL246"/>
      <c r="AM246"/>
      <c r="AN246"/>
      <c r="AO246"/>
      <c r="AP246"/>
      <c r="AQ246"/>
      <c r="AR246"/>
      <c r="AS246"/>
      <c r="AT246"/>
      <c r="AU246"/>
      <c r="AV246"/>
      <c r="AW246"/>
      <c r="AX246"/>
      <c r="AY246"/>
      <c r="AZ246"/>
      <c r="BA246"/>
      <c r="BB246"/>
      <c r="BC246"/>
      <c r="BD246"/>
      <c r="BE246"/>
      <c r="BF246"/>
      <c r="BG246"/>
      <c r="BH246"/>
      <c r="BI246"/>
      <c r="BJ246"/>
      <c r="BK246"/>
      <c r="BL246"/>
      <c r="BM246"/>
      <c r="BN246"/>
      <c r="BO246"/>
      <c r="BP246"/>
    </row>
    <row r="247" spans="1:68" s="202" customFormat="1" ht="135" customHeight="1">
      <c r="A247"/>
      <c r="B247"/>
      <c r="C247" s="229"/>
      <c r="D247" s="229"/>
      <c r="E247" s="269"/>
      <c r="F247" s="197"/>
      <c r="G247" s="197"/>
      <c r="H247" s="221"/>
      <c r="I247" s="222"/>
      <c r="J247" s="223"/>
      <c r="K247" s="224"/>
      <c r="L247" s="224"/>
      <c r="M247" s="225"/>
      <c r="N247" s="226"/>
      <c r="P247" s="160"/>
      <c r="Q247" s="160"/>
      <c r="R247"/>
      <c r="S247"/>
      <c r="T247"/>
      <c r="U247"/>
      <c r="V247"/>
      <c r="W247"/>
      <c r="X247"/>
      <c r="Y247"/>
      <c r="Z247"/>
      <c r="AA247"/>
      <c r="AB247"/>
      <c r="AC247"/>
      <c r="AD247"/>
      <c r="AE247"/>
      <c r="AF247"/>
      <c r="AG247"/>
      <c r="AH247"/>
      <c r="AI247"/>
      <c r="AJ247"/>
      <c r="AK247"/>
      <c r="AL247"/>
      <c r="AM247"/>
      <c r="AN247"/>
      <c r="AO247"/>
      <c r="AP247"/>
      <c r="AQ247"/>
      <c r="AR247"/>
      <c r="AS247"/>
      <c r="AT247"/>
      <c r="AU247"/>
      <c r="AV247"/>
      <c r="AW247"/>
      <c r="AX247"/>
      <c r="AY247"/>
      <c r="AZ247"/>
      <c r="BA247"/>
      <c r="BB247"/>
      <c r="BC247"/>
      <c r="BD247"/>
      <c r="BE247"/>
      <c r="BF247"/>
      <c r="BG247"/>
      <c r="BH247"/>
      <c r="BI247"/>
      <c r="BJ247"/>
      <c r="BK247"/>
      <c r="BL247"/>
      <c r="BM247"/>
      <c r="BN247"/>
      <c r="BO247"/>
      <c r="BP247"/>
    </row>
    <row r="248" spans="1:68" s="202" customFormat="1" ht="135" customHeight="1">
      <c r="A248"/>
      <c r="B248"/>
      <c r="C248" s="229"/>
      <c r="D248" s="229"/>
      <c r="E248" s="269"/>
      <c r="F248" s="197"/>
      <c r="G248" s="197"/>
      <c r="H248" s="221"/>
      <c r="I248" s="222"/>
      <c r="J248" s="223"/>
      <c r="K248" s="224"/>
      <c r="L248" s="224"/>
      <c r="M248" s="225"/>
      <c r="N248" s="226"/>
      <c r="P248" s="160"/>
      <c r="Q248" s="160"/>
      <c r="R248"/>
      <c r="S248"/>
      <c r="T248"/>
      <c r="U248"/>
      <c r="V248"/>
      <c r="W248"/>
      <c r="X248"/>
      <c r="Y248"/>
      <c r="Z248"/>
      <c r="AA248"/>
      <c r="AB248"/>
      <c r="AC248"/>
      <c r="AD248"/>
      <c r="AE248"/>
      <c r="AF248"/>
      <c r="AG248"/>
      <c r="AH248"/>
      <c r="AI248"/>
      <c r="AJ248"/>
      <c r="AK248"/>
      <c r="AL248"/>
      <c r="AM248"/>
      <c r="AN248"/>
      <c r="AO248"/>
      <c r="AP248"/>
      <c r="AQ248"/>
      <c r="AR248"/>
      <c r="AS248"/>
      <c r="AT248"/>
      <c r="AU248"/>
      <c r="AV248"/>
      <c r="AW248"/>
      <c r="AX248"/>
      <c r="AY248"/>
      <c r="AZ248"/>
      <c r="BA248"/>
      <c r="BB248"/>
      <c r="BC248"/>
      <c r="BD248"/>
      <c r="BE248"/>
      <c r="BF248"/>
      <c r="BG248"/>
      <c r="BH248"/>
      <c r="BI248"/>
      <c r="BJ248"/>
      <c r="BK248"/>
      <c r="BL248"/>
      <c r="BM248"/>
      <c r="BN248"/>
      <c r="BO248"/>
      <c r="BP248"/>
    </row>
    <row r="249" spans="1:68" s="202" customFormat="1" ht="135" customHeight="1">
      <c r="A249"/>
      <c r="B249"/>
      <c r="C249" s="229"/>
      <c r="D249" s="229"/>
      <c r="E249" s="269"/>
      <c r="F249" s="197"/>
      <c r="G249" s="197"/>
      <c r="H249" s="221"/>
      <c r="I249" s="222"/>
      <c r="J249" s="223"/>
      <c r="K249" s="224"/>
      <c r="L249" s="224"/>
      <c r="M249" s="225"/>
      <c r="N249" s="226"/>
      <c r="P249" s="160"/>
      <c r="Q249" s="160"/>
      <c r="R249"/>
      <c r="S249"/>
      <c r="T249"/>
      <c r="U249"/>
      <c r="V249"/>
      <c r="W249"/>
      <c r="X249"/>
      <c r="Y249"/>
      <c r="Z249"/>
      <c r="AA249"/>
      <c r="AB249"/>
      <c r="AC249"/>
      <c r="AD249"/>
      <c r="AE249"/>
      <c r="AF249"/>
      <c r="AG249"/>
      <c r="AH249"/>
      <c r="AI249"/>
      <c r="AJ249"/>
      <c r="AK249"/>
      <c r="AL249"/>
      <c r="AM249"/>
      <c r="AN249"/>
      <c r="AO249"/>
      <c r="AP249"/>
      <c r="AQ249"/>
      <c r="AR249"/>
      <c r="AS249"/>
      <c r="AT249"/>
      <c r="AU249"/>
      <c r="AV249"/>
      <c r="AW249"/>
      <c r="AX249"/>
      <c r="AY249"/>
      <c r="AZ249"/>
      <c r="BA249"/>
      <c r="BB249"/>
      <c r="BC249"/>
      <c r="BD249"/>
      <c r="BE249"/>
      <c r="BF249"/>
      <c r="BG249"/>
      <c r="BH249"/>
      <c r="BI249"/>
      <c r="BJ249"/>
      <c r="BK249"/>
      <c r="BL249"/>
      <c r="BM249"/>
      <c r="BN249"/>
      <c r="BO249"/>
      <c r="BP249"/>
    </row>
    <row r="250" spans="1:68" s="202" customFormat="1" ht="135" customHeight="1">
      <c r="A250"/>
      <c r="B250"/>
      <c r="C250" s="229"/>
      <c r="D250" s="229"/>
      <c r="E250" s="269"/>
      <c r="F250" s="197"/>
      <c r="G250" s="197"/>
      <c r="H250" s="221"/>
      <c r="I250" s="222"/>
      <c r="J250" s="223"/>
      <c r="K250" s="224"/>
      <c r="L250" s="224"/>
      <c r="M250" s="225"/>
      <c r="N250" s="226"/>
      <c r="P250" s="160"/>
      <c r="Q250" s="160"/>
      <c r="R250"/>
      <c r="S250"/>
      <c r="T250"/>
      <c r="U250"/>
      <c r="V250"/>
      <c r="W250"/>
      <c r="X250"/>
      <c r="Y250"/>
      <c r="Z250"/>
      <c r="AA250"/>
      <c r="AB250"/>
      <c r="AC250"/>
      <c r="AD250"/>
      <c r="AE250"/>
      <c r="AF250"/>
      <c r="AG250"/>
      <c r="AH250"/>
      <c r="AI250"/>
      <c r="AJ250"/>
      <c r="AK250"/>
      <c r="AL250"/>
      <c r="AM250"/>
      <c r="AN250"/>
      <c r="AO250"/>
      <c r="AP250"/>
      <c r="AQ250"/>
      <c r="AR250"/>
      <c r="AS250"/>
      <c r="AT250"/>
      <c r="AU250"/>
      <c r="AV250"/>
      <c r="AW250"/>
      <c r="AX250"/>
      <c r="AY250"/>
      <c r="AZ250"/>
      <c r="BA250"/>
      <c r="BB250"/>
      <c r="BC250"/>
      <c r="BD250"/>
      <c r="BE250"/>
      <c r="BF250"/>
      <c r="BG250"/>
      <c r="BH250"/>
      <c r="BI250"/>
      <c r="BJ250"/>
      <c r="BK250"/>
      <c r="BL250"/>
      <c r="BM250"/>
      <c r="BN250"/>
      <c r="BO250"/>
      <c r="BP250"/>
    </row>
    <row r="251" spans="1:68" s="202" customFormat="1" ht="135" customHeight="1">
      <c r="A251"/>
      <c r="B251"/>
      <c r="C251" s="229"/>
      <c r="D251" s="229"/>
      <c r="E251" s="269"/>
      <c r="F251" s="197"/>
      <c r="G251" s="197"/>
      <c r="H251" s="221"/>
      <c r="I251" s="222"/>
      <c r="J251" s="223"/>
      <c r="K251" s="224"/>
      <c r="L251" s="224"/>
      <c r="M251" s="225"/>
      <c r="N251" s="226"/>
      <c r="P251" s="160"/>
      <c r="Q251" s="160"/>
      <c r="R251"/>
      <c r="S251"/>
      <c r="T251"/>
      <c r="U251"/>
      <c r="V251"/>
      <c r="W251"/>
      <c r="X251"/>
      <c r="Y251"/>
      <c r="Z251"/>
      <c r="AA251"/>
      <c r="AB251"/>
      <c r="AC251"/>
      <c r="AD251"/>
      <c r="AE251"/>
      <c r="AF251"/>
      <c r="AG251"/>
      <c r="AH251"/>
      <c r="AI251"/>
      <c r="AJ251"/>
      <c r="AK251"/>
      <c r="AL251"/>
      <c r="AM251"/>
      <c r="AN251"/>
      <c r="AO251"/>
      <c r="AP251"/>
      <c r="AQ251"/>
      <c r="AR251"/>
      <c r="AS251"/>
      <c r="AT251"/>
      <c r="AU251"/>
      <c r="AV251"/>
      <c r="AW251"/>
      <c r="AX251"/>
      <c r="AY251"/>
      <c r="AZ251"/>
      <c r="BA251"/>
      <c r="BB251"/>
      <c r="BC251"/>
      <c r="BD251"/>
      <c r="BE251"/>
      <c r="BF251"/>
      <c r="BG251"/>
      <c r="BH251"/>
      <c r="BI251"/>
      <c r="BJ251"/>
      <c r="BK251"/>
      <c r="BL251"/>
      <c r="BM251"/>
      <c r="BN251"/>
      <c r="BO251"/>
      <c r="BP251"/>
    </row>
    <row r="252" spans="1:68" s="202" customFormat="1" ht="135" customHeight="1">
      <c r="A252"/>
      <c r="B252"/>
      <c r="C252" s="229"/>
      <c r="D252" s="229"/>
      <c r="E252" s="269"/>
      <c r="F252" s="197"/>
      <c r="G252" s="197"/>
      <c r="H252" s="221"/>
      <c r="I252" s="222"/>
      <c r="J252" s="223"/>
      <c r="K252" s="224"/>
      <c r="L252" s="224"/>
      <c r="M252" s="225"/>
      <c r="N252" s="226"/>
      <c r="P252" s="160"/>
      <c r="Q252" s="160"/>
      <c r="R252"/>
      <c r="S252"/>
      <c r="T252"/>
      <c r="U252"/>
      <c r="V252"/>
      <c r="W252"/>
      <c r="X252"/>
      <c r="Y252"/>
      <c r="Z252"/>
      <c r="AA252"/>
      <c r="AB252"/>
      <c r="AC252"/>
      <c r="AD252"/>
      <c r="AE252"/>
      <c r="AF252"/>
      <c r="AG252"/>
      <c r="AH252"/>
      <c r="AI252"/>
      <c r="AJ252"/>
      <c r="AK252"/>
      <c r="AL252"/>
      <c r="AM252"/>
      <c r="AN252"/>
      <c r="AO252"/>
      <c r="AP252"/>
      <c r="AQ252"/>
      <c r="AR252"/>
      <c r="AS252"/>
      <c r="AT252"/>
      <c r="AU252"/>
      <c r="AV252"/>
      <c r="AW252"/>
      <c r="AX252"/>
      <c r="AY252"/>
      <c r="AZ252"/>
      <c r="BA252"/>
      <c r="BB252"/>
      <c r="BC252"/>
      <c r="BD252"/>
      <c r="BE252"/>
      <c r="BF252"/>
      <c r="BG252"/>
      <c r="BH252"/>
      <c r="BI252"/>
      <c r="BJ252"/>
      <c r="BK252"/>
      <c r="BL252"/>
      <c r="BM252"/>
      <c r="BN252"/>
      <c r="BO252"/>
      <c r="BP252"/>
    </row>
    <row r="253" spans="1:68" s="202" customFormat="1" ht="135" customHeight="1">
      <c r="A253"/>
      <c r="B253"/>
      <c r="C253" s="229"/>
      <c r="D253" s="229"/>
      <c r="E253" s="269"/>
      <c r="F253" s="197"/>
      <c r="G253" s="197"/>
      <c r="H253" s="221"/>
      <c r="I253" s="222"/>
      <c r="J253" s="223"/>
      <c r="K253" s="224"/>
      <c r="L253" s="224"/>
      <c r="M253" s="225"/>
      <c r="N253" s="226"/>
      <c r="P253" s="160"/>
      <c r="Q253" s="160"/>
      <c r="R253"/>
      <c r="S253"/>
      <c r="T253"/>
      <c r="U253"/>
      <c r="V253"/>
      <c r="W253"/>
      <c r="X253"/>
      <c r="Y253"/>
      <c r="Z253"/>
      <c r="AA253"/>
      <c r="AB253"/>
      <c r="AC253"/>
      <c r="AD253"/>
      <c r="AE253"/>
      <c r="AF253"/>
      <c r="AG253"/>
      <c r="AH253"/>
      <c r="AI253"/>
      <c r="AJ253"/>
      <c r="AK253"/>
      <c r="AL253"/>
      <c r="AM253"/>
      <c r="AN253"/>
      <c r="AO253"/>
      <c r="AP253"/>
      <c r="AQ253"/>
      <c r="AR253"/>
      <c r="AS253"/>
      <c r="AT253"/>
      <c r="AU253"/>
      <c r="AV253"/>
      <c r="AW253"/>
      <c r="AX253"/>
      <c r="AY253"/>
      <c r="AZ253"/>
      <c r="BA253"/>
      <c r="BB253"/>
      <c r="BC253"/>
      <c r="BD253"/>
      <c r="BE253"/>
      <c r="BF253"/>
      <c r="BG253"/>
      <c r="BH253"/>
      <c r="BI253"/>
      <c r="BJ253"/>
      <c r="BK253"/>
      <c r="BL253"/>
      <c r="BM253"/>
      <c r="BN253"/>
      <c r="BO253"/>
      <c r="BP253"/>
    </row>
    <row r="254" spans="1:68" s="202" customFormat="1" ht="135" customHeight="1">
      <c r="A254"/>
      <c r="B254"/>
      <c r="C254" s="229"/>
      <c r="D254" s="229"/>
      <c r="E254" s="269"/>
      <c r="F254" s="197"/>
      <c r="G254" s="197"/>
      <c r="H254" s="221"/>
      <c r="I254" s="222"/>
      <c r="J254" s="223"/>
      <c r="K254" s="224"/>
      <c r="L254" s="224"/>
      <c r="M254" s="225"/>
      <c r="N254" s="226"/>
      <c r="P254" s="160"/>
      <c r="Q254" s="160"/>
      <c r="R254"/>
      <c r="S254"/>
      <c r="T254"/>
      <c r="U254"/>
      <c r="V254"/>
      <c r="W254"/>
      <c r="X254"/>
      <c r="Y254"/>
      <c r="Z254"/>
      <c r="AA254"/>
      <c r="AB254"/>
      <c r="AC254"/>
      <c r="AD254"/>
      <c r="AE254"/>
      <c r="AF254"/>
      <c r="AG254"/>
      <c r="AH254"/>
      <c r="AI254"/>
      <c r="AJ254"/>
      <c r="AK254"/>
      <c r="AL254"/>
      <c r="AM254"/>
      <c r="AN254"/>
      <c r="AO254"/>
      <c r="AP254"/>
      <c r="AQ254"/>
      <c r="AR254"/>
      <c r="AS254"/>
      <c r="AT254"/>
      <c r="AU254"/>
      <c r="AV254"/>
      <c r="AW254"/>
      <c r="AX254"/>
      <c r="AY254"/>
      <c r="AZ254"/>
      <c r="BA254"/>
      <c r="BB254"/>
      <c r="BC254"/>
      <c r="BD254"/>
      <c r="BE254"/>
      <c r="BF254"/>
      <c r="BG254"/>
      <c r="BH254"/>
      <c r="BI254"/>
      <c r="BJ254"/>
      <c r="BK254"/>
      <c r="BL254"/>
      <c r="BM254"/>
      <c r="BN254"/>
      <c r="BO254"/>
      <c r="BP254"/>
    </row>
    <row r="255" spans="1:68" s="202" customFormat="1" ht="135" customHeight="1">
      <c r="A255"/>
      <c r="B255"/>
      <c r="C255" s="229"/>
      <c r="D255" s="229"/>
      <c r="E255" s="269"/>
      <c r="F255" s="197"/>
      <c r="G255" s="197"/>
      <c r="H255" s="221"/>
      <c r="I255" s="222"/>
      <c r="J255" s="223"/>
      <c r="K255" s="224"/>
      <c r="L255" s="224"/>
      <c r="M255" s="225"/>
      <c r="N255" s="226"/>
      <c r="P255" s="160"/>
      <c r="Q255" s="160"/>
      <c r="R255"/>
      <c r="S255"/>
      <c r="T255"/>
      <c r="U255"/>
      <c r="V255"/>
      <c r="W255"/>
      <c r="X255"/>
      <c r="Y255"/>
      <c r="Z255"/>
      <c r="AA255"/>
      <c r="AB255"/>
      <c r="AC255"/>
      <c r="AD255"/>
      <c r="AE255"/>
      <c r="AF255"/>
      <c r="AG255"/>
      <c r="AH255"/>
      <c r="AI255"/>
      <c r="AJ255"/>
      <c r="AK255"/>
      <c r="AL255"/>
      <c r="AM255"/>
      <c r="AN255"/>
      <c r="AO255"/>
      <c r="AP255"/>
      <c r="AQ255"/>
      <c r="AR255"/>
      <c r="AS255"/>
      <c r="AT255"/>
      <c r="AU255"/>
      <c r="AV255"/>
      <c r="AW255"/>
      <c r="AX255"/>
      <c r="AY255"/>
      <c r="AZ255"/>
      <c r="BA255"/>
      <c r="BB255"/>
      <c r="BC255"/>
      <c r="BD255"/>
      <c r="BE255"/>
      <c r="BF255"/>
      <c r="BG255"/>
      <c r="BH255"/>
      <c r="BI255"/>
      <c r="BJ255"/>
      <c r="BK255"/>
      <c r="BL255"/>
      <c r="BM255"/>
      <c r="BN255"/>
      <c r="BO255"/>
      <c r="BP255"/>
    </row>
    <row r="256" spans="1:68" s="202" customFormat="1" ht="135" customHeight="1">
      <c r="A256"/>
      <c r="B256"/>
      <c r="C256" s="229"/>
      <c r="D256" s="229"/>
      <c r="E256" s="269"/>
      <c r="F256" s="197"/>
      <c r="G256" s="197"/>
      <c r="H256" s="221"/>
      <c r="I256" s="222"/>
      <c r="J256" s="223"/>
      <c r="K256" s="224"/>
      <c r="L256" s="224"/>
      <c r="M256" s="225"/>
      <c r="N256" s="226"/>
      <c r="P256" s="160"/>
      <c r="Q256" s="160"/>
      <c r="R256"/>
      <c r="S256"/>
      <c r="T256"/>
      <c r="U256"/>
      <c r="V256"/>
      <c r="W256"/>
      <c r="X256"/>
      <c r="Y256"/>
      <c r="Z256"/>
      <c r="AA256"/>
      <c r="AB256"/>
      <c r="AC256"/>
      <c r="AD256"/>
      <c r="AE256"/>
      <c r="AF256"/>
      <c r="AG256"/>
      <c r="AH256"/>
      <c r="AI256"/>
      <c r="AJ256"/>
      <c r="AK256"/>
      <c r="AL256"/>
      <c r="AM256"/>
      <c r="AN256"/>
      <c r="AO256"/>
      <c r="AP256"/>
      <c r="AQ256"/>
      <c r="AR256"/>
      <c r="AS256"/>
      <c r="AT256"/>
      <c r="AU256"/>
      <c r="AV256"/>
      <c r="AW256"/>
      <c r="AX256"/>
      <c r="AY256"/>
      <c r="AZ256"/>
      <c r="BA256"/>
      <c r="BB256"/>
      <c r="BC256"/>
      <c r="BD256"/>
      <c r="BE256"/>
      <c r="BF256"/>
      <c r="BG256"/>
      <c r="BH256"/>
      <c r="BI256"/>
      <c r="BJ256"/>
      <c r="BK256"/>
      <c r="BL256"/>
      <c r="BM256"/>
      <c r="BN256"/>
      <c r="BO256"/>
      <c r="BP256"/>
    </row>
    <row r="257" spans="1:68" s="202" customFormat="1" ht="135" customHeight="1">
      <c r="A257"/>
      <c r="B257"/>
      <c r="C257" s="229"/>
      <c r="D257" s="229"/>
      <c r="E257" s="269"/>
      <c r="F257" s="197"/>
      <c r="G257" s="197"/>
      <c r="H257" s="221"/>
      <c r="I257" s="222"/>
      <c r="J257" s="223"/>
      <c r="K257" s="224"/>
      <c r="L257" s="224"/>
      <c r="M257" s="225"/>
      <c r="N257" s="226"/>
      <c r="P257" s="160"/>
      <c r="Q257" s="160"/>
      <c r="R257"/>
      <c r="S257"/>
      <c r="T257"/>
      <c r="U257"/>
      <c r="V257"/>
      <c r="W257"/>
      <c r="X257"/>
      <c r="Y257"/>
      <c r="Z257"/>
      <c r="AA257"/>
      <c r="AB257"/>
      <c r="AC257"/>
      <c r="AD257"/>
      <c r="AE257"/>
      <c r="AF257"/>
      <c r="AG257"/>
      <c r="AH257"/>
      <c r="AI257"/>
      <c r="AJ257"/>
      <c r="AK257"/>
      <c r="AL257"/>
      <c r="AM257"/>
      <c r="AN257"/>
      <c r="AO257"/>
      <c r="AP257"/>
      <c r="AQ257"/>
      <c r="AR257"/>
      <c r="AS257"/>
      <c r="AT257"/>
      <c r="AU257"/>
      <c r="AV257"/>
      <c r="AW257"/>
      <c r="AX257"/>
      <c r="AY257"/>
      <c r="AZ257"/>
      <c r="BA257"/>
      <c r="BB257"/>
      <c r="BC257"/>
      <c r="BD257"/>
      <c r="BE257"/>
      <c r="BF257"/>
      <c r="BG257"/>
      <c r="BH257"/>
      <c r="BI257"/>
      <c r="BJ257"/>
      <c r="BK257"/>
      <c r="BL257"/>
      <c r="BM257"/>
      <c r="BN257"/>
      <c r="BO257"/>
      <c r="BP257"/>
    </row>
    <row r="258" spans="1:68" s="202" customFormat="1" ht="135" customHeight="1">
      <c r="A258"/>
      <c r="B258"/>
      <c r="C258" s="229"/>
      <c r="D258" s="229"/>
      <c r="E258" s="269"/>
      <c r="F258" s="197"/>
      <c r="G258" s="197"/>
      <c r="H258" s="221"/>
      <c r="I258" s="222"/>
      <c r="J258" s="223"/>
      <c r="K258" s="224"/>
      <c r="L258" s="224"/>
      <c r="M258" s="225"/>
      <c r="N258" s="226"/>
      <c r="P258" s="160"/>
      <c r="Q258" s="160"/>
      <c r="R258"/>
      <c r="S258"/>
      <c r="T258"/>
      <c r="U258"/>
      <c r="V258"/>
      <c r="W258"/>
      <c r="X258"/>
      <c r="Y258"/>
      <c r="Z258"/>
      <c r="AA258"/>
      <c r="AB258"/>
      <c r="AC258"/>
      <c r="AD258"/>
      <c r="AE258"/>
      <c r="AF258"/>
      <c r="AG258"/>
      <c r="AH258"/>
      <c r="AI258"/>
      <c r="AJ258"/>
      <c r="AK258"/>
      <c r="AL258"/>
      <c r="AM258"/>
      <c r="AN258"/>
      <c r="AO258"/>
      <c r="AP258"/>
      <c r="AQ258"/>
      <c r="AR258"/>
      <c r="AS258"/>
      <c r="AT258"/>
      <c r="AU258"/>
      <c r="AV258"/>
      <c r="AW258"/>
      <c r="AX258"/>
      <c r="AY258"/>
      <c r="AZ258"/>
      <c r="BA258"/>
      <c r="BB258"/>
      <c r="BC258"/>
      <c r="BD258"/>
      <c r="BE258"/>
      <c r="BF258"/>
      <c r="BG258"/>
      <c r="BH258"/>
      <c r="BI258"/>
      <c r="BJ258"/>
      <c r="BK258"/>
      <c r="BL258"/>
      <c r="BM258"/>
      <c r="BN258"/>
      <c r="BO258"/>
      <c r="BP258"/>
    </row>
    <row r="259" spans="1:68" s="202" customFormat="1" ht="135" customHeight="1">
      <c r="A259"/>
      <c r="B259"/>
      <c r="C259" s="229"/>
      <c r="D259" s="229"/>
      <c r="E259" s="269"/>
      <c r="F259" s="197"/>
      <c r="G259" s="197"/>
      <c r="H259" s="221"/>
      <c r="I259" s="222"/>
      <c r="J259" s="223"/>
      <c r="K259" s="224"/>
      <c r="L259" s="224"/>
      <c r="M259" s="225"/>
      <c r="N259" s="226"/>
      <c r="P259" s="160"/>
      <c r="Q259" s="160"/>
      <c r="R259"/>
      <c r="S259"/>
      <c r="T259"/>
      <c r="U259"/>
      <c r="V259"/>
      <c r="W259"/>
      <c r="X259"/>
      <c r="Y259"/>
      <c r="Z259"/>
      <c r="AA259"/>
      <c r="AB259"/>
      <c r="AC259"/>
      <c r="AD259"/>
      <c r="AE259"/>
      <c r="AF259"/>
      <c r="AG259"/>
      <c r="AH259"/>
      <c r="AI259"/>
      <c r="AJ259"/>
      <c r="AK259"/>
      <c r="AL259"/>
      <c r="AM259"/>
      <c r="AN259"/>
      <c r="AO259"/>
      <c r="AP259"/>
      <c r="AQ259"/>
      <c r="AR259"/>
      <c r="AS259"/>
      <c r="AT259"/>
      <c r="AU259"/>
      <c r="AV259"/>
      <c r="AW259"/>
      <c r="AX259"/>
      <c r="AY259"/>
      <c r="AZ259"/>
      <c r="BA259"/>
      <c r="BB259"/>
      <c r="BC259"/>
      <c r="BD259"/>
      <c r="BE259"/>
      <c r="BF259"/>
      <c r="BG259"/>
      <c r="BH259"/>
      <c r="BI259"/>
      <c r="BJ259"/>
      <c r="BK259"/>
      <c r="BL259"/>
      <c r="BM259"/>
      <c r="BN259"/>
      <c r="BO259"/>
      <c r="BP259"/>
    </row>
    <row r="260" spans="1:68" s="202" customFormat="1" ht="135" customHeight="1">
      <c r="A260"/>
      <c r="B260"/>
      <c r="C260" s="229"/>
      <c r="D260" s="229"/>
      <c r="E260" s="269"/>
      <c r="F260" s="197"/>
      <c r="G260" s="197"/>
      <c r="H260" s="221"/>
      <c r="I260" s="222"/>
      <c r="J260" s="223"/>
      <c r="K260" s="224"/>
      <c r="L260" s="224"/>
      <c r="M260" s="225"/>
      <c r="N260" s="226"/>
      <c r="P260" s="160"/>
      <c r="Q260" s="160"/>
      <c r="R260"/>
      <c r="S260"/>
      <c r="T260"/>
      <c r="U260"/>
      <c r="V260"/>
      <c r="W260"/>
      <c r="X260"/>
      <c r="Y260"/>
      <c r="Z260"/>
      <c r="AA260"/>
      <c r="AB260"/>
      <c r="AC260"/>
      <c r="AD260"/>
      <c r="AE260"/>
      <c r="AF260"/>
      <c r="AG260"/>
      <c r="AH260"/>
      <c r="AI260"/>
      <c r="AJ260"/>
      <c r="AK260"/>
      <c r="AL260"/>
      <c r="AM260"/>
      <c r="AN260"/>
      <c r="AO260"/>
      <c r="AP260"/>
      <c r="AQ260"/>
      <c r="AR260"/>
      <c r="AS260"/>
      <c r="AT260"/>
      <c r="AU260"/>
      <c r="AV260"/>
      <c r="AW260"/>
      <c r="AX260"/>
      <c r="AY260"/>
      <c r="AZ260"/>
      <c r="BA260"/>
      <c r="BB260"/>
      <c r="BC260"/>
      <c r="BD260"/>
      <c r="BE260"/>
      <c r="BF260"/>
      <c r="BG260"/>
      <c r="BH260"/>
      <c r="BI260"/>
      <c r="BJ260"/>
      <c r="BK260"/>
      <c r="BL260"/>
      <c r="BM260"/>
      <c r="BN260"/>
      <c r="BO260"/>
      <c r="BP260"/>
    </row>
    <row r="261" spans="1:68" s="202" customFormat="1" ht="135" customHeight="1">
      <c r="A261"/>
      <c r="B261"/>
      <c r="C261" s="229"/>
      <c r="D261" s="229"/>
      <c r="E261" s="269"/>
      <c r="F261" s="197"/>
      <c r="G261" s="197"/>
      <c r="H261" s="221"/>
      <c r="I261" s="222"/>
      <c r="J261" s="223"/>
      <c r="K261" s="224"/>
      <c r="L261" s="224"/>
      <c r="M261" s="225"/>
      <c r="N261" s="226"/>
      <c r="P261" s="160"/>
      <c r="Q261" s="160"/>
      <c r="R261"/>
      <c r="S261"/>
      <c r="T261"/>
      <c r="U261"/>
      <c r="V261"/>
      <c r="W261"/>
      <c r="X261"/>
      <c r="Y261"/>
      <c r="Z261"/>
      <c r="AA261"/>
      <c r="AB261"/>
      <c r="AC261"/>
      <c r="AD261"/>
      <c r="AE261"/>
      <c r="AF261"/>
      <c r="AG261"/>
      <c r="AH261"/>
      <c r="AI261"/>
      <c r="AJ261"/>
      <c r="AK261"/>
      <c r="AL261"/>
      <c r="AM261"/>
      <c r="AN261"/>
      <c r="AO261"/>
      <c r="AP261"/>
      <c r="AQ261"/>
      <c r="AR261"/>
      <c r="AS261"/>
      <c r="AT261"/>
      <c r="AU261"/>
      <c r="AV261"/>
      <c r="AW261"/>
      <c r="AX261"/>
      <c r="AY261"/>
      <c r="AZ261"/>
      <c r="BA261"/>
      <c r="BB261"/>
      <c r="BC261"/>
      <c r="BD261"/>
      <c r="BE261"/>
      <c r="BF261"/>
      <c r="BG261"/>
      <c r="BH261"/>
      <c r="BI261"/>
      <c r="BJ261"/>
      <c r="BK261"/>
      <c r="BL261"/>
      <c r="BM261"/>
      <c r="BN261"/>
      <c r="BO261"/>
      <c r="BP261"/>
    </row>
    <row r="262" spans="1:68" s="202" customFormat="1" ht="135" customHeight="1">
      <c r="A262"/>
      <c r="B262"/>
      <c r="C262" s="229"/>
      <c r="D262" s="229"/>
      <c r="E262" s="269"/>
      <c r="F262" s="197"/>
      <c r="G262" s="197"/>
      <c r="H262" s="221"/>
      <c r="I262" s="222"/>
      <c r="J262" s="223"/>
      <c r="K262" s="224"/>
      <c r="L262" s="224"/>
      <c r="M262" s="225"/>
      <c r="N262" s="226"/>
      <c r="P262" s="160"/>
      <c r="Q262" s="160"/>
      <c r="R262"/>
      <c r="S262"/>
      <c r="T262"/>
      <c r="U262"/>
      <c r="V262"/>
      <c r="W262"/>
      <c r="X262"/>
      <c r="Y262"/>
      <c r="Z262"/>
      <c r="AA262"/>
      <c r="AB262"/>
      <c r="AC262"/>
      <c r="AD262"/>
      <c r="AE262"/>
      <c r="AF262"/>
      <c r="AG262"/>
      <c r="AH262"/>
      <c r="AI262"/>
      <c r="AJ262"/>
      <c r="AK262"/>
      <c r="AL262"/>
      <c r="AM262"/>
      <c r="AN262"/>
      <c r="AO262"/>
      <c r="AP262"/>
      <c r="AQ262"/>
      <c r="AR262"/>
      <c r="AS262"/>
      <c r="AT262"/>
      <c r="AU262"/>
      <c r="AV262"/>
      <c r="AW262"/>
      <c r="AX262"/>
      <c r="AY262"/>
      <c r="AZ262"/>
      <c r="BA262"/>
      <c r="BB262"/>
      <c r="BC262"/>
      <c r="BD262"/>
      <c r="BE262"/>
      <c r="BF262"/>
      <c r="BG262"/>
      <c r="BH262"/>
      <c r="BI262"/>
      <c r="BJ262"/>
      <c r="BK262"/>
      <c r="BL262"/>
      <c r="BM262"/>
      <c r="BN262"/>
      <c r="BO262"/>
      <c r="BP262"/>
    </row>
    <row r="263" spans="1:68" s="202" customFormat="1" ht="135" customHeight="1">
      <c r="A263"/>
      <c r="B263"/>
      <c r="C263" s="229"/>
      <c r="D263" s="229"/>
      <c r="E263" s="269"/>
      <c r="F263" s="197"/>
      <c r="G263" s="197"/>
      <c r="H263" s="221"/>
      <c r="I263" s="222"/>
      <c r="J263" s="223"/>
      <c r="K263" s="224"/>
      <c r="L263" s="224"/>
      <c r="M263" s="225"/>
      <c r="N263" s="226"/>
      <c r="P263" s="160"/>
      <c r="Q263" s="160"/>
      <c r="R263"/>
      <c r="S263"/>
      <c r="T263"/>
      <c r="U263"/>
      <c r="V263"/>
      <c r="W263"/>
      <c r="X263"/>
      <c r="Y263"/>
      <c r="Z263"/>
      <c r="AA263"/>
      <c r="AB263"/>
      <c r="AC263"/>
      <c r="AD263"/>
      <c r="AE263"/>
      <c r="AF263"/>
      <c r="AG263"/>
      <c r="AH263"/>
      <c r="AI263"/>
      <c r="AJ263"/>
      <c r="AK263"/>
      <c r="AL263"/>
      <c r="AM263"/>
      <c r="AN263"/>
      <c r="AO263"/>
      <c r="AP263"/>
      <c r="AQ263"/>
      <c r="AR263"/>
      <c r="AS263"/>
      <c r="AT263"/>
      <c r="AU263"/>
      <c r="AV263"/>
      <c r="AW263"/>
      <c r="AX263"/>
      <c r="AY263"/>
      <c r="AZ263"/>
      <c r="BA263"/>
      <c r="BB263"/>
      <c r="BC263"/>
      <c r="BD263"/>
      <c r="BE263"/>
      <c r="BF263"/>
      <c r="BG263"/>
      <c r="BH263"/>
      <c r="BI263"/>
      <c r="BJ263"/>
      <c r="BK263"/>
      <c r="BL263"/>
      <c r="BM263"/>
      <c r="BN263"/>
      <c r="BO263"/>
      <c r="BP263"/>
    </row>
    <row r="264" spans="1:68" s="202" customFormat="1" ht="135" customHeight="1">
      <c r="A264"/>
      <c r="B264"/>
      <c r="C264" s="229"/>
      <c r="D264" s="229"/>
      <c r="E264" s="269"/>
      <c r="F264" s="197"/>
      <c r="G264" s="197"/>
      <c r="H264" s="221"/>
      <c r="I264" s="222"/>
      <c r="J264" s="223"/>
      <c r="K264" s="224"/>
      <c r="L264" s="224"/>
      <c r="M264" s="225"/>
      <c r="N264" s="226"/>
      <c r="P264" s="160"/>
      <c r="Q264" s="160"/>
      <c r="R264"/>
      <c r="S264"/>
      <c r="T264"/>
      <c r="U264"/>
      <c r="V264"/>
      <c r="W264"/>
      <c r="X264"/>
      <c r="Y264"/>
      <c r="Z264"/>
      <c r="AA264"/>
      <c r="AB264"/>
      <c r="AC264"/>
      <c r="AD264"/>
      <c r="AE264"/>
      <c r="AF264"/>
      <c r="AG264"/>
      <c r="AH264"/>
      <c r="AI264"/>
      <c r="AJ264"/>
      <c r="AK264"/>
      <c r="AL264"/>
      <c r="AM264"/>
      <c r="AN264"/>
      <c r="AO264"/>
      <c r="AP264"/>
      <c r="AQ264"/>
      <c r="AR264"/>
      <c r="AS264"/>
      <c r="AT264"/>
      <c r="AU264"/>
      <c r="AV264"/>
      <c r="AW264"/>
      <c r="AX264"/>
      <c r="AY264"/>
      <c r="AZ264"/>
      <c r="BA264"/>
      <c r="BB264"/>
      <c r="BC264"/>
      <c r="BD264"/>
      <c r="BE264"/>
      <c r="BF264"/>
      <c r="BG264"/>
      <c r="BH264"/>
      <c r="BI264"/>
      <c r="BJ264"/>
      <c r="BK264"/>
      <c r="BL264"/>
      <c r="BM264"/>
      <c r="BN264"/>
      <c r="BO264"/>
      <c r="BP264"/>
    </row>
    <row r="265" spans="1:68" s="202" customFormat="1" ht="135" customHeight="1">
      <c r="A265"/>
      <c r="B265"/>
      <c r="C265" s="229"/>
      <c r="D265" s="229"/>
      <c r="E265" s="269"/>
      <c r="F265" s="197"/>
      <c r="G265" s="197"/>
      <c r="H265" s="221"/>
      <c r="I265" s="222"/>
      <c r="J265" s="223"/>
      <c r="K265" s="224"/>
      <c r="L265" s="224"/>
      <c r="M265" s="225"/>
      <c r="N265" s="226"/>
      <c r="P265" s="160"/>
      <c r="Q265" s="160"/>
      <c r="R265"/>
      <c r="S265"/>
      <c r="T265"/>
      <c r="U265"/>
      <c r="V265"/>
      <c r="W265"/>
      <c r="X265"/>
      <c r="Y265"/>
      <c r="Z265"/>
      <c r="AA265"/>
      <c r="AB265"/>
      <c r="AC265"/>
      <c r="AD265"/>
      <c r="AE265"/>
      <c r="AF265"/>
      <c r="AG265"/>
      <c r="AH265"/>
      <c r="AI265"/>
      <c r="AJ265"/>
      <c r="AK265"/>
      <c r="AL265"/>
      <c r="AM265"/>
      <c r="AN265"/>
      <c r="AO265"/>
      <c r="AP265"/>
      <c r="AQ265"/>
      <c r="AR265"/>
      <c r="AS265"/>
      <c r="AT265"/>
      <c r="AU265"/>
      <c r="AV265"/>
      <c r="AW265"/>
      <c r="AX265"/>
      <c r="AY265"/>
      <c r="AZ265"/>
      <c r="BA265"/>
      <c r="BB265"/>
      <c r="BC265"/>
      <c r="BD265"/>
      <c r="BE265"/>
      <c r="BF265"/>
      <c r="BG265"/>
      <c r="BH265"/>
      <c r="BI265"/>
      <c r="BJ265"/>
      <c r="BK265"/>
      <c r="BL265"/>
      <c r="BM265"/>
      <c r="BN265"/>
      <c r="BO265"/>
      <c r="BP265"/>
    </row>
    <row r="266" spans="1:68" s="202" customFormat="1" ht="135" customHeight="1">
      <c r="A266"/>
      <c r="B266"/>
      <c r="C266" s="229"/>
      <c r="D266" s="229"/>
      <c r="E266" s="269"/>
      <c r="F266" s="197"/>
      <c r="G266" s="197"/>
      <c r="H266" s="221"/>
      <c r="I266" s="222"/>
      <c r="J266" s="223"/>
      <c r="K266" s="224"/>
      <c r="L266" s="224"/>
      <c r="M266" s="225"/>
      <c r="N266" s="226"/>
      <c r="P266" s="160"/>
      <c r="Q266" s="160"/>
      <c r="R266"/>
      <c r="S266"/>
      <c r="T266"/>
      <c r="U266"/>
      <c r="V266"/>
      <c r="W266"/>
      <c r="X266"/>
      <c r="Y266"/>
      <c r="Z266"/>
      <c r="AA266"/>
      <c r="AB266"/>
      <c r="AC266"/>
      <c r="AD266"/>
      <c r="AE266"/>
      <c r="AF266"/>
      <c r="AG266"/>
      <c r="AH266"/>
      <c r="AI266"/>
      <c r="AJ266"/>
      <c r="AK266"/>
      <c r="AL266"/>
      <c r="AM266"/>
      <c r="AN266"/>
      <c r="AO266"/>
      <c r="AP266"/>
      <c r="AQ266"/>
      <c r="AR266"/>
      <c r="AS266"/>
      <c r="AT266"/>
      <c r="AU266"/>
      <c r="AV266"/>
      <c r="AW266"/>
      <c r="AX266"/>
      <c r="AY266"/>
      <c r="AZ266"/>
      <c r="BA266"/>
      <c r="BB266"/>
      <c r="BC266"/>
      <c r="BD266"/>
      <c r="BE266"/>
      <c r="BF266"/>
      <c r="BG266"/>
      <c r="BH266"/>
      <c r="BI266"/>
      <c r="BJ266"/>
      <c r="BK266"/>
      <c r="BL266"/>
      <c r="BM266"/>
      <c r="BN266"/>
      <c r="BO266"/>
      <c r="BP266"/>
    </row>
    <row r="267" spans="1:68" s="202" customFormat="1" ht="135" customHeight="1">
      <c r="A267"/>
      <c r="B267"/>
      <c r="C267" s="229"/>
      <c r="D267" s="229"/>
      <c r="E267" s="269"/>
      <c r="F267" s="197"/>
      <c r="G267" s="197"/>
      <c r="H267" s="221"/>
      <c r="I267" s="222"/>
      <c r="J267" s="223"/>
      <c r="K267" s="224"/>
      <c r="L267" s="224"/>
      <c r="M267" s="225"/>
      <c r="N267" s="226"/>
      <c r="P267" s="160"/>
      <c r="Q267" s="160"/>
      <c r="R267"/>
      <c r="S267"/>
      <c r="T267"/>
      <c r="U267"/>
      <c r="V267"/>
      <c r="W267"/>
      <c r="X267"/>
      <c r="Y267"/>
      <c r="Z267"/>
      <c r="AA267"/>
      <c r="AB267"/>
      <c r="AC267"/>
      <c r="AD267"/>
      <c r="AE267"/>
      <c r="AF267"/>
      <c r="AG267"/>
      <c r="AH267"/>
      <c r="AI267"/>
      <c r="AJ267"/>
      <c r="AK267"/>
      <c r="AL267"/>
      <c r="AM267"/>
      <c r="AN267"/>
      <c r="AO267"/>
      <c r="AP267"/>
      <c r="AQ267"/>
      <c r="AR267"/>
      <c r="AS267"/>
      <c r="AT267"/>
      <c r="AU267"/>
      <c r="AV267"/>
      <c r="AW267"/>
      <c r="AX267"/>
      <c r="AY267"/>
      <c r="AZ267"/>
      <c r="BA267"/>
      <c r="BB267"/>
      <c r="BC267"/>
      <c r="BD267"/>
      <c r="BE267"/>
      <c r="BF267"/>
      <c r="BG267"/>
      <c r="BH267"/>
      <c r="BI267"/>
      <c r="BJ267"/>
      <c r="BK267"/>
      <c r="BL267"/>
      <c r="BM267"/>
      <c r="BN267"/>
      <c r="BO267"/>
      <c r="BP267"/>
    </row>
    <row r="268" spans="1:68" s="202" customFormat="1" ht="135" customHeight="1">
      <c r="A268"/>
      <c r="B268"/>
      <c r="C268" s="229"/>
      <c r="D268" s="229"/>
      <c r="E268" s="269"/>
      <c r="F268" s="197"/>
      <c r="G268" s="197"/>
      <c r="H268" s="221"/>
      <c r="I268" s="222"/>
      <c r="J268" s="223"/>
      <c r="K268" s="224"/>
      <c r="L268" s="224"/>
      <c r="M268" s="225"/>
      <c r="N268" s="226"/>
      <c r="P268" s="160"/>
      <c r="Q268" s="160"/>
      <c r="R268"/>
      <c r="S268"/>
      <c r="T268"/>
      <c r="U268"/>
      <c r="V268"/>
      <c r="W268"/>
      <c r="X268"/>
      <c r="Y268"/>
      <c r="Z268"/>
      <c r="AA268"/>
      <c r="AB268"/>
      <c r="AC268"/>
      <c r="AD268"/>
      <c r="AE268"/>
      <c r="AF268"/>
      <c r="AG268"/>
      <c r="AH268"/>
      <c r="AI268"/>
      <c r="AJ268"/>
      <c r="AK268"/>
      <c r="AL268"/>
      <c r="AM268"/>
      <c r="AN268"/>
      <c r="AO268"/>
      <c r="AP268"/>
      <c r="AQ268"/>
      <c r="AR268"/>
      <c r="AS268"/>
      <c r="AT268"/>
      <c r="AU268"/>
      <c r="AV268"/>
      <c r="AW268"/>
      <c r="AX268"/>
      <c r="AY268"/>
      <c r="AZ268"/>
      <c r="BA268"/>
      <c r="BB268"/>
      <c r="BC268"/>
      <c r="BD268"/>
      <c r="BE268"/>
      <c r="BF268"/>
      <c r="BG268"/>
      <c r="BH268"/>
      <c r="BI268"/>
      <c r="BJ268"/>
      <c r="BK268"/>
      <c r="BL268"/>
      <c r="BM268"/>
      <c r="BN268"/>
      <c r="BO268"/>
      <c r="BP268"/>
    </row>
    <row r="269" spans="1:68" s="202" customFormat="1" ht="135" customHeight="1">
      <c r="A269"/>
      <c r="B269"/>
      <c r="C269" s="229"/>
      <c r="D269" s="229"/>
      <c r="E269" s="269"/>
      <c r="F269" s="197"/>
      <c r="G269" s="197"/>
      <c r="H269" s="221"/>
      <c r="I269" s="222"/>
      <c r="J269" s="223"/>
      <c r="K269" s="224"/>
      <c r="L269" s="224"/>
      <c r="M269" s="225"/>
      <c r="N269" s="226"/>
      <c r="P269" s="160"/>
      <c r="Q269" s="160"/>
      <c r="R269"/>
      <c r="S269"/>
      <c r="T269"/>
      <c r="U269"/>
      <c r="V269"/>
      <c r="W269"/>
      <c r="X269"/>
      <c r="Y269"/>
      <c r="Z269"/>
      <c r="AA269"/>
      <c r="AB269"/>
      <c r="AC269"/>
      <c r="AD269"/>
      <c r="AE269"/>
      <c r="AF269"/>
      <c r="AG269"/>
      <c r="AH269"/>
      <c r="AI269"/>
      <c r="AJ269"/>
      <c r="AK269"/>
      <c r="AL269"/>
      <c r="AM269"/>
      <c r="AN269"/>
      <c r="AO269"/>
      <c r="AP269"/>
      <c r="AQ269"/>
      <c r="AR269"/>
      <c r="AS269"/>
      <c r="AT269"/>
      <c r="AU269"/>
      <c r="AV269"/>
      <c r="AW269"/>
      <c r="AX269"/>
      <c r="AY269"/>
      <c r="AZ269"/>
      <c r="BA269"/>
      <c r="BB269"/>
      <c r="BC269"/>
      <c r="BD269"/>
      <c r="BE269"/>
      <c r="BF269"/>
      <c r="BG269"/>
      <c r="BH269"/>
      <c r="BI269"/>
      <c r="BJ269"/>
      <c r="BK269"/>
      <c r="BL269"/>
      <c r="BM269"/>
      <c r="BN269"/>
      <c r="BO269"/>
      <c r="BP269"/>
    </row>
    <row r="270" spans="1:68" s="202" customFormat="1" ht="135" customHeight="1">
      <c r="A270"/>
      <c r="B270"/>
      <c r="C270" s="229"/>
      <c r="D270" s="229"/>
      <c r="E270" s="269"/>
      <c r="F270" s="197"/>
      <c r="G270" s="197"/>
      <c r="H270" s="221"/>
      <c r="I270" s="222"/>
      <c r="J270" s="223"/>
      <c r="K270" s="224"/>
      <c r="L270" s="224"/>
      <c r="M270" s="225"/>
      <c r="N270" s="226"/>
      <c r="P270" s="160"/>
      <c r="Q270" s="160"/>
      <c r="R270"/>
      <c r="S270"/>
      <c r="T270"/>
      <c r="U270"/>
      <c r="V270"/>
      <c r="W270"/>
      <c r="X270"/>
      <c r="Y270"/>
      <c r="Z270"/>
      <c r="AA270"/>
      <c r="AB270"/>
      <c r="AC270"/>
      <c r="AD270"/>
      <c r="AE270"/>
      <c r="AF270"/>
      <c r="AG270"/>
      <c r="AH270"/>
      <c r="AI270"/>
      <c r="AJ270"/>
      <c r="AK270"/>
      <c r="AL270"/>
      <c r="AM270"/>
      <c r="AN270"/>
      <c r="AO270"/>
      <c r="AP270"/>
      <c r="AQ270"/>
      <c r="AR270"/>
      <c r="AS270"/>
      <c r="AT270"/>
      <c r="AU270"/>
      <c r="AV270"/>
      <c r="AW270"/>
      <c r="AX270"/>
      <c r="AY270"/>
      <c r="AZ270"/>
      <c r="BA270"/>
      <c r="BB270"/>
      <c r="BC270"/>
      <c r="BD270"/>
      <c r="BE270"/>
      <c r="BF270"/>
      <c r="BG270"/>
      <c r="BH270"/>
      <c r="BI270"/>
      <c r="BJ270"/>
      <c r="BK270"/>
      <c r="BL270"/>
      <c r="BM270"/>
      <c r="BN270"/>
      <c r="BO270"/>
      <c r="BP270"/>
    </row>
    <row r="271" spans="1:68" s="202" customFormat="1" ht="135" customHeight="1">
      <c r="A271"/>
      <c r="B271"/>
      <c r="C271" s="229"/>
      <c r="D271" s="229"/>
      <c r="E271" s="269"/>
      <c r="F271" s="197"/>
      <c r="G271" s="197"/>
      <c r="H271" s="221"/>
      <c r="I271" s="222"/>
      <c r="J271" s="223"/>
      <c r="K271" s="224"/>
      <c r="L271" s="224"/>
      <c r="M271" s="225"/>
      <c r="N271" s="226"/>
      <c r="P271" s="160"/>
      <c r="Q271" s="160"/>
      <c r="R271"/>
      <c r="S271"/>
      <c r="T271"/>
      <c r="U271"/>
      <c r="V271"/>
      <c r="W271"/>
      <c r="X271"/>
      <c r="Y271"/>
      <c r="Z271"/>
      <c r="AA271"/>
      <c r="AB271"/>
      <c r="AC271"/>
      <c r="AD271"/>
      <c r="AE271"/>
      <c r="AF271"/>
      <c r="AG271"/>
      <c r="AH271"/>
      <c r="AI271"/>
      <c r="AJ271"/>
      <c r="AK271"/>
      <c r="AL271"/>
      <c r="AM271"/>
      <c r="AN271"/>
      <c r="AO271"/>
      <c r="AP271"/>
      <c r="AQ271"/>
      <c r="AR271"/>
      <c r="AS271"/>
      <c r="AT271"/>
      <c r="AU271"/>
      <c r="AV271"/>
      <c r="AW271"/>
      <c r="AX271"/>
      <c r="AY271"/>
      <c r="AZ271"/>
      <c r="BA271"/>
      <c r="BB271"/>
      <c r="BC271"/>
      <c r="BD271"/>
      <c r="BE271"/>
      <c r="BF271"/>
      <c r="BG271"/>
      <c r="BH271"/>
      <c r="BI271"/>
      <c r="BJ271"/>
      <c r="BK271"/>
      <c r="BL271"/>
      <c r="BM271"/>
      <c r="BN271"/>
      <c r="BO271"/>
      <c r="BP271"/>
    </row>
    <row r="272" spans="1:68" s="202" customFormat="1" ht="135" customHeight="1">
      <c r="A272"/>
      <c r="B272"/>
      <c r="C272" s="229"/>
      <c r="D272" s="229"/>
      <c r="E272" s="269"/>
      <c r="F272" s="197"/>
      <c r="G272" s="197"/>
      <c r="H272" s="221"/>
      <c r="I272" s="222"/>
      <c r="J272" s="223"/>
      <c r="K272" s="224"/>
      <c r="L272" s="224"/>
      <c r="M272" s="225"/>
      <c r="N272" s="226"/>
      <c r="P272" s="160"/>
      <c r="Q272" s="160"/>
      <c r="R272"/>
      <c r="S272"/>
      <c r="T272"/>
      <c r="U272"/>
      <c r="V272"/>
      <c r="W272"/>
      <c r="X272"/>
      <c r="Y272"/>
      <c r="Z272"/>
      <c r="AA272"/>
      <c r="AB272"/>
      <c r="AC272"/>
      <c r="AD272"/>
      <c r="AE272"/>
      <c r="AF272"/>
      <c r="AG272"/>
      <c r="AH272"/>
      <c r="AI272"/>
      <c r="AJ272"/>
      <c r="AK272"/>
      <c r="AL272"/>
      <c r="AM272"/>
      <c r="AN272"/>
      <c r="AO272"/>
      <c r="AP272"/>
      <c r="AQ272"/>
      <c r="AR272"/>
      <c r="AS272"/>
      <c r="AT272"/>
      <c r="AU272"/>
      <c r="AV272"/>
      <c r="AW272"/>
      <c r="AX272"/>
      <c r="AY272"/>
      <c r="AZ272"/>
      <c r="BA272"/>
      <c r="BB272"/>
      <c r="BC272"/>
      <c r="BD272"/>
      <c r="BE272"/>
      <c r="BF272"/>
      <c r="BG272"/>
      <c r="BH272"/>
      <c r="BI272"/>
      <c r="BJ272"/>
      <c r="BK272"/>
      <c r="BL272"/>
      <c r="BM272"/>
      <c r="BN272"/>
      <c r="BO272"/>
      <c r="BP272"/>
    </row>
    <row r="273" spans="1:68" s="202" customFormat="1" ht="135" customHeight="1">
      <c r="A273"/>
      <c r="B273"/>
      <c r="C273" s="229"/>
      <c r="D273" s="229"/>
      <c r="E273" s="269"/>
      <c r="F273" s="197"/>
      <c r="G273" s="197"/>
      <c r="H273" s="221"/>
      <c r="I273" s="222"/>
      <c r="J273" s="223"/>
      <c r="K273" s="224"/>
      <c r="L273" s="224"/>
      <c r="M273" s="225"/>
      <c r="N273" s="226"/>
      <c r="P273" s="160"/>
      <c r="Q273" s="160"/>
      <c r="R273"/>
      <c r="S273"/>
      <c r="T273"/>
      <c r="U273"/>
      <c r="V273"/>
      <c r="W273"/>
      <c r="X273"/>
      <c r="Y273"/>
      <c r="Z273"/>
      <c r="AA273"/>
      <c r="AB273"/>
      <c r="AC273"/>
      <c r="AD273"/>
      <c r="AE273"/>
      <c r="AF273"/>
      <c r="AG273"/>
      <c r="AH273"/>
      <c r="AI273"/>
      <c r="AJ273"/>
      <c r="AK273"/>
      <c r="AL273"/>
      <c r="AM273"/>
      <c r="AN273"/>
      <c r="AO273"/>
      <c r="AP273"/>
      <c r="AQ273"/>
      <c r="AR273"/>
      <c r="AS273"/>
      <c r="AT273"/>
      <c r="AU273"/>
      <c r="AV273"/>
      <c r="AW273"/>
      <c r="AX273"/>
      <c r="AY273"/>
      <c r="AZ273"/>
      <c r="BA273"/>
      <c r="BB273"/>
      <c r="BC273"/>
      <c r="BD273"/>
      <c r="BE273"/>
      <c r="BF273"/>
      <c r="BG273"/>
      <c r="BH273"/>
      <c r="BI273"/>
      <c r="BJ273"/>
      <c r="BK273"/>
      <c r="BL273"/>
      <c r="BM273"/>
      <c r="BN273"/>
      <c r="BO273"/>
      <c r="BP273"/>
    </row>
    <row r="274" spans="1:68" s="202" customFormat="1" ht="135" customHeight="1">
      <c r="A274"/>
      <c r="B274"/>
      <c r="C274" s="229"/>
      <c r="D274" s="229"/>
      <c r="E274" s="269"/>
      <c r="F274" s="197"/>
      <c r="G274" s="197"/>
      <c r="H274" s="221"/>
      <c r="I274" s="222"/>
      <c r="J274" s="223"/>
      <c r="K274" s="224"/>
      <c r="L274" s="224"/>
      <c r="M274" s="225"/>
      <c r="N274" s="226"/>
      <c r="P274" s="160"/>
      <c r="Q274" s="160"/>
      <c r="R274"/>
      <c r="S274"/>
      <c r="T274"/>
      <c r="U274"/>
      <c r="V274"/>
      <c r="W274"/>
      <c r="X274"/>
      <c r="Y274"/>
      <c r="Z274"/>
      <c r="AA274"/>
      <c r="AB274"/>
      <c r="AC274"/>
      <c r="AD274"/>
      <c r="AE274"/>
      <c r="AF274"/>
      <c r="AG274"/>
      <c r="AH274"/>
      <c r="AI274"/>
      <c r="AJ274"/>
      <c r="AK274"/>
      <c r="AL274"/>
      <c r="AM274"/>
      <c r="AN274"/>
      <c r="AO274"/>
      <c r="AP274"/>
      <c r="AQ274"/>
      <c r="AR274"/>
      <c r="AS274"/>
      <c r="AT274"/>
      <c r="AU274"/>
      <c r="AV274"/>
      <c r="AW274"/>
      <c r="AX274"/>
      <c r="AY274"/>
      <c r="AZ274"/>
      <c r="BA274"/>
      <c r="BB274"/>
      <c r="BC274"/>
      <c r="BD274"/>
      <c r="BE274"/>
      <c r="BF274"/>
      <c r="BG274"/>
      <c r="BH274"/>
      <c r="BI274"/>
      <c r="BJ274"/>
      <c r="BK274"/>
      <c r="BL274"/>
      <c r="BM274"/>
      <c r="BN274"/>
      <c r="BO274"/>
      <c r="BP274"/>
    </row>
    <row r="275" spans="1:68" s="202" customFormat="1" ht="135" customHeight="1">
      <c r="A275"/>
      <c r="B275"/>
      <c r="C275" s="229"/>
      <c r="D275" s="229"/>
      <c r="E275" s="269"/>
      <c r="F275" s="197"/>
      <c r="G275" s="197"/>
      <c r="H275" s="221"/>
      <c r="I275" s="222"/>
      <c r="J275" s="223"/>
      <c r="K275" s="224"/>
      <c r="L275" s="224"/>
      <c r="M275" s="225"/>
      <c r="N275" s="226"/>
      <c r="P275" s="160"/>
      <c r="Q275" s="160"/>
      <c r="R275"/>
      <c r="S275"/>
      <c r="T275"/>
      <c r="U275"/>
      <c r="V275"/>
      <c r="W275"/>
      <c r="X275"/>
      <c r="Y275"/>
      <c r="Z275"/>
      <c r="AA275"/>
      <c r="AB275"/>
      <c r="AC275"/>
      <c r="AD275"/>
      <c r="AE275"/>
      <c r="AF275"/>
      <c r="AG275"/>
      <c r="AH275"/>
      <c r="AI275"/>
      <c r="AJ275"/>
      <c r="AK275"/>
      <c r="AL275"/>
      <c r="AM275"/>
      <c r="AN275"/>
      <c r="AO275"/>
      <c r="AP275"/>
      <c r="AQ275"/>
      <c r="AR275"/>
      <c r="AS275"/>
      <c r="AT275"/>
      <c r="AU275"/>
      <c r="AV275"/>
      <c r="AW275"/>
      <c r="AX275"/>
      <c r="AY275"/>
      <c r="AZ275"/>
      <c r="BA275"/>
      <c r="BB275"/>
      <c r="BC275"/>
      <c r="BD275"/>
      <c r="BE275"/>
      <c r="BF275"/>
      <c r="BG275"/>
      <c r="BH275"/>
      <c r="BI275"/>
      <c r="BJ275"/>
      <c r="BK275"/>
      <c r="BL275"/>
      <c r="BM275"/>
      <c r="BN275"/>
      <c r="BO275"/>
      <c r="BP275"/>
    </row>
    <row r="276" spans="1:68" s="202" customFormat="1" ht="135" customHeight="1">
      <c r="A276"/>
      <c r="B276"/>
      <c r="C276" s="229"/>
      <c r="D276" s="229"/>
      <c r="E276" s="269"/>
      <c r="F276" s="197"/>
      <c r="G276" s="197"/>
      <c r="H276" s="221"/>
      <c r="I276" s="222"/>
      <c r="J276" s="223"/>
      <c r="K276" s="224"/>
      <c r="L276" s="224"/>
      <c r="M276" s="225"/>
      <c r="N276" s="226"/>
      <c r="P276" s="160"/>
      <c r="Q276" s="160"/>
      <c r="R276"/>
      <c r="S276"/>
      <c r="T276"/>
      <c r="U276"/>
      <c r="V276"/>
      <c r="W276"/>
      <c r="X276"/>
      <c r="Y276"/>
      <c r="Z276"/>
      <c r="AA276"/>
      <c r="AB276"/>
      <c r="AC276"/>
      <c r="AD276"/>
      <c r="AE276"/>
      <c r="AF276"/>
      <c r="AG276"/>
      <c r="AH276"/>
      <c r="AI276"/>
      <c r="AJ276"/>
      <c r="AK276"/>
      <c r="AL276"/>
      <c r="AM276"/>
      <c r="AN276"/>
      <c r="AO276"/>
      <c r="AP276"/>
      <c r="AQ276"/>
      <c r="AR276"/>
      <c r="AS276"/>
      <c r="AT276"/>
      <c r="AU276"/>
      <c r="AV276"/>
      <c r="AW276"/>
      <c r="AX276"/>
      <c r="AY276"/>
      <c r="AZ276"/>
      <c r="BA276"/>
      <c r="BB276"/>
      <c r="BC276"/>
      <c r="BD276"/>
      <c r="BE276"/>
      <c r="BF276"/>
      <c r="BG276"/>
      <c r="BH276"/>
      <c r="BI276"/>
      <c r="BJ276"/>
      <c r="BK276"/>
      <c r="BL276"/>
      <c r="BM276"/>
      <c r="BN276"/>
      <c r="BO276"/>
      <c r="BP276"/>
    </row>
    <row r="277" spans="1:68" s="202" customFormat="1" ht="135" customHeight="1">
      <c r="A277"/>
      <c r="B277"/>
      <c r="C277" s="229"/>
      <c r="D277" s="229"/>
      <c r="E277" s="269"/>
      <c r="F277" s="197"/>
      <c r="G277" s="197"/>
      <c r="H277" s="221"/>
      <c r="I277" s="222"/>
      <c r="J277" s="223"/>
      <c r="K277" s="224"/>
      <c r="L277" s="224"/>
      <c r="M277" s="225"/>
      <c r="N277" s="226"/>
      <c r="P277" s="160"/>
      <c r="Q277" s="160"/>
      <c r="R277"/>
      <c r="S277"/>
      <c r="T277"/>
      <c r="U277"/>
      <c r="V277"/>
      <c r="W277"/>
      <c r="X277"/>
      <c r="Y277"/>
      <c r="Z277"/>
      <c r="AA277"/>
      <c r="AB277"/>
      <c r="AC277"/>
      <c r="AD277"/>
      <c r="AE277"/>
      <c r="AF277"/>
      <c r="AG277"/>
      <c r="AH277"/>
      <c r="AI277"/>
      <c r="AJ277"/>
      <c r="AK277"/>
      <c r="AL277"/>
      <c r="AM277"/>
      <c r="AN277"/>
      <c r="AO277"/>
      <c r="AP277"/>
      <c r="AQ277"/>
      <c r="AR277"/>
      <c r="AS277"/>
      <c r="AT277"/>
      <c r="AU277"/>
      <c r="AV277"/>
      <c r="AW277"/>
      <c r="AX277"/>
      <c r="AY277"/>
      <c r="AZ277"/>
      <c r="BA277"/>
      <c r="BB277"/>
      <c r="BC277"/>
      <c r="BD277"/>
      <c r="BE277"/>
      <c r="BF277"/>
      <c r="BG277"/>
      <c r="BH277"/>
      <c r="BI277"/>
      <c r="BJ277"/>
      <c r="BK277"/>
      <c r="BL277"/>
      <c r="BM277"/>
      <c r="BN277"/>
      <c r="BO277"/>
      <c r="BP277"/>
    </row>
    <row r="278" spans="1:68" s="202" customFormat="1" ht="135" customHeight="1">
      <c r="A278"/>
      <c r="B278"/>
      <c r="C278" s="229"/>
      <c r="D278" s="229"/>
      <c r="E278" s="269"/>
      <c r="F278" s="197"/>
      <c r="G278" s="197"/>
      <c r="H278" s="221"/>
      <c r="I278" s="222"/>
      <c r="J278" s="223"/>
      <c r="K278" s="224"/>
      <c r="L278" s="224"/>
      <c r="M278" s="225"/>
      <c r="N278" s="226"/>
      <c r="P278" s="160"/>
      <c r="Q278" s="160"/>
      <c r="R278"/>
      <c r="S278"/>
      <c r="T278"/>
      <c r="U278"/>
      <c r="V278"/>
      <c r="W278"/>
      <c r="X278"/>
      <c r="Y278"/>
      <c r="Z278"/>
      <c r="AA278"/>
      <c r="AB278"/>
      <c r="AC278"/>
      <c r="AD278"/>
      <c r="AE278"/>
      <c r="AF278"/>
      <c r="AG278"/>
      <c r="AH278"/>
      <c r="AI278"/>
      <c r="AJ278"/>
      <c r="AK278"/>
      <c r="AL278"/>
      <c r="AM278"/>
      <c r="AN278"/>
      <c r="AO278"/>
      <c r="AP278"/>
      <c r="AQ278"/>
      <c r="AR278"/>
      <c r="AS278"/>
      <c r="AT278"/>
      <c r="AU278"/>
      <c r="AV278"/>
      <c r="AW278"/>
      <c r="AX278"/>
      <c r="AY278"/>
      <c r="AZ278"/>
      <c r="BA278"/>
      <c r="BB278"/>
      <c r="BC278"/>
      <c r="BD278"/>
      <c r="BE278"/>
      <c r="BF278"/>
      <c r="BG278"/>
      <c r="BH278"/>
      <c r="BI278"/>
      <c r="BJ278"/>
      <c r="BK278"/>
      <c r="BL278"/>
      <c r="BM278"/>
      <c r="BN278"/>
      <c r="BO278"/>
      <c r="BP278"/>
    </row>
    <row r="279" spans="1:68" s="202" customFormat="1" ht="135" customHeight="1">
      <c r="A279"/>
      <c r="B279"/>
      <c r="C279" s="229"/>
      <c r="D279" s="229"/>
      <c r="E279" s="269"/>
      <c r="F279" s="197"/>
      <c r="G279" s="197"/>
      <c r="H279" s="221"/>
      <c r="I279" s="222"/>
      <c r="J279" s="223"/>
      <c r="K279" s="224"/>
      <c r="L279" s="224"/>
      <c r="M279" s="225"/>
      <c r="N279" s="226"/>
      <c r="P279" s="160"/>
      <c r="Q279" s="160"/>
      <c r="R279"/>
      <c r="S279"/>
      <c r="T279"/>
      <c r="U279"/>
      <c r="V279"/>
      <c r="W279"/>
      <c r="X279"/>
      <c r="Y279"/>
      <c r="Z279"/>
      <c r="AA279"/>
      <c r="AB279"/>
      <c r="AC279"/>
      <c r="AD279"/>
      <c r="AE279"/>
      <c r="AF279"/>
      <c r="AG279"/>
      <c r="AH279"/>
      <c r="AI279"/>
      <c r="AJ279"/>
      <c r="AK279"/>
      <c r="AL279"/>
      <c r="AM279"/>
      <c r="AN279"/>
      <c r="AO279"/>
      <c r="AP279"/>
      <c r="AQ279"/>
      <c r="AR279"/>
      <c r="AS279"/>
      <c r="AT279"/>
      <c r="AU279"/>
      <c r="AV279"/>
      <c r="AW279"/>
      <c r="AX279"/>
      <c r="AY279"/>
      <c r="AZ279"/>
      <c r="BA279"/>
      <c r="BB279"/>
      <c r="BC279"/>
      <c r="BD279"/>
      <c r="BE279"/>
      <c r="BF279"/>
      <c r="BG279"/>
      <c r="BH279"/>
      <c r="BI279"/>
      <c r="BJ279"/>
      <c r="BK279"/>
      <c r="BL279"/>
      <c r="BM279"/>
      <c r="BN279"/>
      <c r="BO279"/>
      <c r="BP279"/>
    </row>
    <row r="280" spans="1:68" s="202" customFormat="1" ht="135" customHeight="1">
      <c r="A280"/>
      <c r="B280"/>
      <c r="C280" s="229"/>
      <c r="D280" s="229"/>
      <c r="E280" s="269"/>
      <c r="F280" s="197"/>
      <c r="G280" s="197"/>
      <c r="H280" s="221"/>
      <c r="I280" s="222"/>
      <c r="J280" s="223"/>
      <c r="K280" s="224"/>
      <c r="L280" s="224"/>
      <c r="M280" s="225"/>
      <c r="N280" s="226"/>
      <c r="P280" s="160"/>
      <c r="Q280" s="160"/>
      <c r="R280"/>
      <c r="S280"/>
      <c r="T280"/>
      <c r="U280"/>
      <c r="V280"/>
      <c r="W280"/>
      <c r="X280"/>
      <c r="Y280"/>
      <c r="Z280"/>
      <c r="AA280"/>
      <c r="AB280"/>
      <c r="AC280"/>
      <c r="AD280"/>
      <c r="AE280"/>
      <c r="AF280"/>
      <c r="AG280"/>
      <c r="AH280"/>
      <c r="AI280"/>
      <c r="AJ280"/>
      <c r="AK280"/>
      <c r="AL280"/>
      <c r="AM280"/>
      <c r="AN280"/>
      <c r="AO280"/>
      <c r="AP280"/>
      <c r="AQ280"/>
      <c r="AR280"/>
      <c r="AS280"/>
      <c r="AT280"/>
      <c r="AU280"/>
      <c r="AV280"/>
      <c r="AW280"/>
      <c r="AX280"/>
      <c r="AY280"/>
      <c r="AZ280"/>
      <c r="BA280"/>
      <c r="BB280"/>
      <c r="BC280"/>
      <c r="BD280"/>
      <c r="BE280"/>
      <c r="BF280"/>
      <c r="BG280"/>
      <c r="BH280"/>
      <c r="BI280"/>
      <c r="BJ280"/>
      <c r="BK280"/>
      <c r="BL280"/>
      <c r="BM280"/>
      <c r="BN280"/>
      <c r="BO280"/>
      <c r="BP280"/>
    </row>
    <row r="281" spans="1:68" s="202" customFormat="1" ht="23.25" customHeight="1">
      <c r="A281"/>
      <c r="B281"/>
      <c r="C281" s="229"/>
      <c r="D281" s="229"/>
      <c r="E281" s="269"/>
      <c r="F281" s="197"/>
      <c r="G281" s="197"/>
      <c r="H281" s="221"/>
      <c r="I281" s="222"/>
      <c r="J281" s="160"/>
      <c r="K281" s="153"/>
      <c r="L281" s="153"/>
      <c r="M281" s="159"/>
      <c r="N281" s="226"/>
      <c r="P281" s="160"/>
      <c r="Q281" s="160"/>
      <c r="R281"/>
      <c r="S281"/>
      <c r="T281"/>
      <c r="U281"/>
      <c r="V281"/>
      <c r="W281"/>
      <c r="X281"/>
      <c r="Y281"/>
      <c r="Z281"/>
      <c r="AA281"/>
      <c r="AB281"/>
      <c r="AC281"/>
      <c r="AD281"/>
      <c r="AE281"/>
      <c r="AF281"/>
      <c r="AG281"/>
      <c r="AH281"/>
      <c r="AI281"/>
      <c r="AJ281"/>
      <c r="AK281"/>
      <c r="AL281"/>
      <c r="AM281"/>
      <c r="AN281"/>
      <c r="AO281"/>
      <c r="AP281"/>
      <c r="AQ281"/>
      <c r="AR281"/>
      <c r="AS281"/>
      <c r="AT281"/>
      <c r="AU281"/>
      <c r="AV281"/>
      <c r="AW281"/>
      <c r="AX281"/>
      <c r="AY281"/>
      <c r="AZ281"/>
      <c r="BA281"/>
      <c r="BB281"/>
      <c r="BC281"/>
      <c r="BD281"/>
      <c r="BE281"/>
      <c r="BF281"/>
      <c r="BG281"/>
      <c r="BH281"/>
      <c r="BI281"/>
      <c r="BJ281"/>
      <c r="BK281"/>
      <c r="BL281"/>
      <c r="BM281"/>
      <c r="BN281"/>
      <c r="BO281"/>
      <c r="BP281"/>
    </row>
    <row r="282" spans="1:68" s="202" customFormat="1" ht="23.25" customHeight="1">
      <c r="A282"/>
      <c r="B282"/>
      <c r="C282" s="229"/>
      <c r="D282" s="229"/>
      <c r="E282" s="269"/>
      <c r="F282" s="197"/>
      <c r="G282" s="197"/>
      <c r="H282" s="221"/>
      <c r="J282" s="160"/>
      <c r="K282" s="153"/>
      <c r="L282" s="153"/>
      <c r="M282" s="159"/>
      <c r="N282" s="160"/>
      <c r="P282" s="160"/>
      <c r="Q282" s="160"/>
      <c r="R282"/>
      <c r="S282"/>
      <c r="T282"/>
      <c r="U282"/>
      <c r="V282"/>
      <c r="W282"/>
      <c r="X282"/>
      <c r="Y282"/>
      <c r="Z282"/>
      <c r="AA282"/>
      <c r="AB282"/>
      <c r="AC282"/>
      <c r="AD282"/>
      <c r="AE282"/>
      <c r="AF282"/>
      <c r="AG282"/>
      <c r="AH282"/>
      <c r="AI282"/>
      <c r="AJ282"/>
      <c r="AK282"/>
      <c r="AL282"/>
      <c r="AM282"/>
      <c r="AN282"/>
      <c r="AO282"/>
      <c r="AP282"/>
      <c r="AQ282"/>
      <c r="AR282"/>
      <c r="AS282"/>
      <c r="AT282"/>
      <c r="AU282"/>
      <c r="AV282"/>
      <c r="AW282"/>
      <c r="AX282"/>
      <c r="AY282"/>
      <c r="AZ282"/>
      <c r="BA282"/>
      <c r="BB282"/>
      <c r="BC282"/>
      <c r="BD282"/>
      <c r="BE282"/>
      <c r="BF282"/>
      <c r="BG282"/>
      <c r="BH282"/>
      <c r="BI282"/>
      <c r="BJ282"/>
      <c r="BK282"/>
      <c r="BL282"/>
      <c r="BM282"/>
      <c r="BN282"/>
      <c r="BO282"/>
      <c r="BP282"/>
    </row>
    <row r="283" spans="1:68" s="202" customFormat="1" ht="23.25" customHeight="1">
      <c r="A283"/>
      <c r="B283"/>
      <c r="C283" s="229"/>
      <c r="D283" s="229"/>
      <c r="E283" s="269"/>
      <c r="F283" s="197"/>
      <c r="G283" s="197"/>
      <c r="H283" s="221"/>
      <c r="J283" s="160"/>
      <c r="K283" s="153"/>
      <c r="L283" s="153"/>
      <c r="M283" s="159"/>
      <c r="N283" s="160"/>
      <c r="P283" s="160"/>
      <c r="Q283" s="160"/>
      <c r="R283"/>
      <c r="S283"/>
      <c r="T283"/>
      <c r="U283"/>
      <c r="V283"/>
      <c r="W283"/>
      <c r="X283"/>
      <c r="Y283"/>
      <c r="Z283"/>
      <c r="AA283"/>
      <c r="AB283"/>
      <c r="AC283"/>
      <c r="AD283"/>
      <c r="AE283"/>
      <c r="AF283"/>
      <c r="AG283"/>
      <c r="AH283"/>
      <c r="AI283"/>
      <c r="AJ283"/>
      <c r="AK283"/>
      <c r="AL283"/>
      <c r="AM283"/>
      <c r="AN283"/>
      <c r="AO283"/>
      <c r="AP283"/>
      <c r="AQ283"/>
      <c r="AR283"/>
      <c r="AS283"/>
      <c r="AT283"/>
      <c r="AU283"/>
      <c r="AV283"/>
      <c r="AW283"/>
      <c r="AX283"/>
      <c r="AY283"/>
      <c r="AZ283"/>
      <c r="BA283"/>
      <c r="BB283"/>
      <c r="BC283"/>
      <c r="BD283"/>
      <c r="BE283"/>
      <c r="BF283"/>
      <c r="BG283"/>
      <c r="BH283"/>
      <c r="BI283"/>
      <c r="BJ283"/>
      <c r="BK283"/>
      <c r="BL283"/>
      <c r="BM283"/>
      <c r="BN283"/>
      <c r="BO283"/>
      <c r="BP283"/>
    </row>
    <row r="284" spans="1:68" s="202" customFormat="1" ht="23.25" customHeight="1">
      <c r="A284"/>
      <c r="B284"/>
      <c r="C284" s="229"/>
      <c r="D284" s="229"/>
      <c r="E284" s="269"/>
      <c r="F284" s="197"/>
      <c r="G284" s="197"/>
      <c r="H284" s="221"/>
      <c r="J284" s="160"/>
      <c r="K284" s="153"/>
      <c r="L284" s="153"/>
      <c r="M284" s="159"/>
      <c r="N284" s="160"/>
      <c r="P284" s="160"/>
      <c r="Q284" s="160"/>
      <c r="R284"/>
      <c r="S284"/>
      <c r="T284"/>
      <c r="U284"/>
      <c r="V284"/>
      <c r="W284"/>
      <c r="X284"/>
      <c r="Y284"/>
      <c r="Z284"/>
      <c r="AA284"/>
      <c r="AB284"/>
      <c r="AC284"/>
      <c r="AD284"/>
      <c r="AE284"/>
      <c r="AF284"/>
      <c r="AG284"/>
      <c r="AH284"/>
      <c r="AI284"/>
      <c r="AJ284"/>
      <c r="AK284"/>
      <c r="AL284"/>
      <c r="AM284"/>
      <c r="AN284"/>
      <c r="AO284"/>
      <c r="AP284"/>
      <c r="AQ284"/>
      <c r="AR284"/>
      <c r="AS284"/>
      <c r="AT284"/>
      <c r="AU284"/>
      <c r="AV284"/>
      <c r="AW284"/>
      <c r="AX284"/>
      <c r="AY284"/>
      <c r="AZ284"/>
      <c r="BA284"/>
      <c r="BB284"/>
      <c r="BC284"/>
      <c r="BD284"/>
      <c r="BE284"/>
      <c r="BF284"/>
      <c r="BG284"/>
      <c r="BH284"/>
      <c r="BI284"/>
      <c r="BJ284"/>
      <c r="BK284"/>
      <c r="BL284"/>
      <c r="BM284"/>
      <c r="BN284"/>
      <c r="BO284"/>
      <c r="BP284"/>
    </row>
    <row r="285" spans="1:68" s="202" customFormat="1" ht="23.25" customHeight="1">
      <c r="A285"/>
      <c r="B285"/>
      <c r="C285" s="229"/>
      <c r="D285" s="229"/>
      <c r="E285" s="269"/>
      <c r="F285" s="197"/>
      <c r="G285" s="197"/>
      <c r="H285" s="221"/>
      <c r="J285" s="160"/>
      <c r="K285" s="153"/>
      <c r="L285" s="153"/>
      <c r="M285" s="159"/>
      <c r="N285" s="160"/>
      <c r="P285" s="160"/>
      <c r="Q285" s="160"/>
      <c r="R285"/>
      <c r="S285"/>
      <c r="T285"/>
      <c r="U285"/>
      <c r="V285"/>
      <c r="W285"/>
      <c r="X285"/>
      <c r="Y285"/>
      <c r="Z285"/>
      <c r="AA285"/>
      <c r="AB285"/>
      <c r="AC285"/>
      <c r="AD285"/>
      <c r="AE285"/>
      <c r="AF285"/>
      <c r="AG285"/>
      <c r="AH285"/>
      <c r="AI285"/>
      <c r="AJ285"/>
      <c r="AK285"/>
      <c r="AL285"/>
      <c r="AM285"/>
      <c r="AN285"/>
      <c r="AO285"/>
      <c r="AP285"/>
      <c r="AQ285"/>
      <c r="AR285"/>
      <c r="AS285"/>
      <c r="AT285"/>
      <c r="AU285"/>
      <c r="AV285"/>
      <c r="AW285"/>
      <c r="AX285"/>
      <c r="AY285"/>
      <c r="AZ285"/>
      <c r="BA285"/>
      <c r="BB285"/>
      <c r="BC285"/>
      <c r="BD285"/>
      <c r="BE285"/>
      <c r="BF285"/>
      <c r="BG285"/>
      <c r="BH285"/>
      <c r="BI285"/>
      <c r="BJ285"/>
      <c r="BK285"/>
      <c r="BL285"/>
      <c r="BM285"/>
      <c r="BN285"/>
      <c r="BO285"/>
      <c r="BP285"/>
    </row>
    <row r="286" spans="1:68" s="202" customFormat="1" ht="23.25" customHeight="1">
      <c r="A286"/>
      <c r="B286"/>
      <c r="C286" s="229"/>
      <c r="D286" s="229"/>
      <c r="E286" s="269"/>
      <c r="F286" s="197"/>
      <c r="G286" s="197"/>
      <c r="H286" s="221"/>
      <c r="J286" s="160"/>
      <c r="K286" s="153"/>
      <c r="L286" s="153"/>
      <c r="M286" s="159"/>
      <c r="N286" s="160"/>
      <c r="P286" s="160"/>
      <c r="Q286" s="160"/>
      <c r="R286"/>
      <c r="S286"/>
      <c r="T286"/>
      <c r="U286"/>
      <c r="V286"/>
      <c r="W286"/>
      <c r="X286"/>
      <c r="Y286"/>
      <c r="Z286"/>
      <c r="AA286"/>
      <c r="AB286"/>
      <c r="AC286"/>
      <c r="AD286"/>
      <c r="AE286"/>
      <c r="AF286"/>
      <c r="AG286"/>
      <c r="AH286"/>
      <c r="AI286"/>
      <c r="AJ286"/>
      <c r="AK286"/>
      <c r="AL286"/>
      <c r="AM286"/>
      <c r="AN286"/>
      <c r="AO286"/>
      <c r="AP286"/>
      <c r="AQ286"/>
      <c r="AR286"/>
      <c r="AS286"/>
      <c r="AT286"/>
      <c r="AU286"/>
      <c r="AV286"/>
      <c r="AW286"/>
      <c r="AX286"/>
      <c r="AY286"/>
      <c r="AZ286"/>
      <c r="BA286"/>
      <c r="BB286"/>
      <c r="BC286"/>
      <c r="BD286"/>
      <c r="BE286"/>
      <c r="BF286"/>
      <c r="BG286"/>
      <c r="BH286"/>
      <c r="BI286"/>
      <c r="BJ286"/>
      <c r="BK286"/>
      <c r="BL286"/>
      <c r="BM286"/>
      <c r="BN286"/>
      <c r="BO286"/>
      <c r="BP286"/>
    </row>
    <row r="287" spans="1:68" s="202" customFormat="1" ht="23.25" customHeight="1">
      <c r="A287"/>
      <c r="B287"/>
      <c r="C287" s="229"/>
      <c r="D287" s="229"/>
      <c r="E287" s="269"/>
      <c r="F287" s="197"/>
      <c r="G287" s="197"/>
      <c r="H287" s="221"/>
      <c r="J287" s="160"/>
      <c r="K287" s="153"/>
      <c r="L287" s="153"/>
      <c r="M287" s="159"/>
      <c r="N287" s="160"/>
      <c r="P287" s="160"/>
      <c r="Q287" s="160"/>
      <c r="R287"/>
      <c r="S287"/>
      <c r="T287"/>
      <c r="U287"/>
      <c r="V287"/>
      <c r="W287"/>
      <c r="X287"/>
      <c r="Y287"/>
      <c r="Z287"/>
      <c r="AA287"/>
      <c r="AB287"/>
      <c r="AC287"/>
      <c r="AD287"/>
      <c r="AE287"/>
      <c r="AF287"/>
      <c r="AG287"/>
      <c r="AH287"/>
      <c r="AI287"/>
      <c r="AJ287"/>
      <c r="AK287"/>
      <c r="AL287"/>
      <c r="AM287"/>
      <c r="AN287"/>
      <c r="AO287"/>
      <c r="AP287"/>
      <c r="AQ287"/>
      <c r="AR287"/>
      <c r="AS287"/>
      <c r="AT287"/>
      <c r="AU287"/>
      <c r="AV287"/>
      <c r="AW287"/>
      <c r="AX287"/>
      <c r="AY287"/>
      <c r="AZ287"/>
      <c r="BA287"/>
      <c r="BB287"/>
      <c r="BC287"/>
      <c r="BD287"/>
      <c r="BE287"/>
      <c r="BF287"/>
      <c r="BG287"/>
      <c r="BH287"/>
      <c r="BI287"/>
      <c r="BJ287"/>
      <c r="BK287"/>
      <c r="BL287"/>
      <c r="BM287"/>
      <c r="BN287"/>
      <c r="BO287"/>
      <c r="BP287"/>
    </row>
    <row r="288" spans="1:68" s="202" customFormat="1" ht="23.25" customHeight="1">
      <c r="A288"/>
      <c r="B288"/>
      <c r="C288" s="229"/>
      <c r="D288" s="229"/>
      <c r="E288" s="269"/>
      <c r="F288" s="197"/>
      <c r="G288" s="197"/>
      <c r="H288" s="221"/>
      <c r="J288" s="160"/>
      <c r="K288" s="153"/>
      <c r="L288" s="153"/>
      <c r="M288" s="159"/>
      <c r="N288" s="160"/>
      <c r="P288" s="160"/>
      <c r="Q288" s="160"/>
      <c r="R288"/>
      <c r="S288"/>
      <c r="T288"/>
      <c r="U288"/>
      <c r="V288"/>
      <c r="W288"/>
      <c r="X288"/>
      <c r="Y288"/>
      <c r="Z288"/>
      <c r="AA288"/>
      <c r="AB288"/>
      <c r="AC288"/>
      <c r="AD288"/>
      <c r="AE288"/>
      <c r="AF288"/>
      <c r="AG288"/>
      <c r="AH288"/>
      <c r="AI288"/>
      <c r="AJ288"/>
      <c r="AK288"/>
      <c r="AL288"/>
      <c r="AM288"/>
      <c r="AN288"/>
      <c r="AO288"/>
      <c r="AP288"/>
      <c r="AQ288"/>
      <c r="AR288"/>
      <c r="AS288"/>
      <c r="AT288"/>
      <c r="AU288"/>
      <c r="AV288"/>
      <c r="AW288"/>
      <c r="AX288"/>
      <c r="AY288"/>
      <c r="AZ288"/>
      <c r="BA288"/>
      <c r="BB288"/>
      <c r="BC288"/>
      <c r="BD288"/>
      <c r="BE288"/>
      <c r="BF288"/>
      <c r="BG288"/>
      <c r="BH288"/>
      <c r="BI288"/>
      <c r="BJ288"/>
      <c r="BK288"/>
      <c r="BL288"/>
      <c r="BM288"/>
      <c r="BN288"/>
      <c r="BO288"/>
      <c r="BP288"/>
    </row>
    <row r="289" spans="1:68" s="202" customFormat="1" ht="23.25" customHeight="1">
      <c r="A289"/>
      <c r="B289"/>
      <c r="C289" s="229"/>
      <c r="D289" s="229"/>
      <c r="E289" s="269"/>
      <c r="F289" s="197"/>
      <c r="G289" s="197"/>
      <c r="H289" s="221"/>
      <c r="J289" s="160"/>
      <c r="K289" s="153"/>
      <c r="L289" s="153"/>
      <c r="M289" s="159"/>
      <c r="N289" s="160"/>
      <c r="P289" s="160"/>
      <c r="Q289" s="160"/>
      <c r="R289"/>
      <c r="S289"/>
      <c r="T289"/>
      <c r="U289"/>
      <c r="V289"/>
      <c r="W289"/>
      <c r="X289"/>
      <c r="Y289"/>
      <c r="Z289"/>
      <c r="AA289"/>
      <c r="AB289"/>
      <c r="AC289"/>
      <c r="AD289"/>
      <c r="AE289"/>
      <c r="AF289"/>
      <c r="AG289"/>
      <c r="AH289"/>
      <c r="AI289"/>
      <c r="AJ289"/>
      <c r="AK289"/>
      <c r="AL289"/>
      <c r="AM289"/>
      <c r="AN289"/>
      <c r="AO289"/>
      <c r="AP289"/>
      <c r="AQ289"/>
      <c r="AR289"/>
      <c r="AS289"/>
      <c r="AT289"/>
      <c r="AU289"/>
      <c r="AV289"/>
      <c r="AW289"/>
      <c r="AX289"/>
      <c r="AY289"/>
      <c r="AZ289"/>
      <c r="BA289"/>
      <c r="BB289"/>
      <c r="BC289"/>
      <c r="BD289"/>
      <c r="BE289"/>
      <c r="BF289"/>
      <c r="BG289"/>
      <c r="BH289"/>
      <c r="BI289"/>
      <c r="BJ289"/>
      <c r="BK289"/>
      <c r="BL289"/>
      <c r="BM289"/>
      <c r="BN289"/>
      <c r="BO289"/>
      <c r="BP289"/>
    </row>
    <row r="290" spans="1:68" s="160" customFormat="1" ht="23.25" customHeight="1">
      <c r="A290"/>
      <c r="B290"/>
      <c r="C290" s="229"/>
      <c r="D290" s="229"/>
      <c r="E290" s="269"/>
      <c r="F290" s="197"/>
      <c r="G290" s="197"/>
      <c r="H290" s="221"/>
      <c r="I290" s="202"/>
      <c r="K290" s="153"/>
      <c r="L290" s="153"/>
      <c r="M290" s="159"/>
      <c r="O290" s="202"/>
      <c r="R290"/>
      <c r="S290"/>
      <c r="T290"/>
      <c r="U290"/>
      <c r="V290"/>
      <c r="W290"/>
      <c r="X290"/>
      <c r="Y290"/>
      <c r="Z290"/>
      <c r="AA290"/>
      <c r="AB290"/>
      <c r="AC290"/>
      <c r="AD290"/>
      <c r="AE290"/>
      <c r="AF290"/>
      <c r="AG290"/>
      <c r="AH290"/>
      <c r="AI290"/>
      <c r="AJ290"/>
      <c r="AK290"/>
      <c r="AL290"/>
      <c r="AM290"/>
      <c r="AN290"/>
      <c r="AO290"/>
      <c r="AP290"/>
      <c r="AQ290"/>
      <c r="AR290"/>
      <c r="AS290"/>
      <c r="AT290"/>
      <c r="AU290"/>
      <c r="AV290"/>
      <c r="AW290"/>
      <c r="AX290"/>
      <c r="AY290"/>
      <c r="AZ290"/>
      <c r="BA290"/>
      <c r="BB290"/>
      <c r="BC290"/>
      <c r="BD290"/>
      <c r="BE290"/>
      <c r="BF290"/>
      <c r="BG290"/>
      <c r="BH290"/>
      <c r="BI290"/>
      <c r="BJ290"/>
      <c r="BK290"/>
      <c r="BL290"/>
      <c r="BM290"/>
      <c r="BN290"/>
      <c r="BO290"/>
      <c r="BP290"/>
    </row>
    <row r="291" spans="1:68" s="160" customFormat="1" ht="23.25" customHeight="1">
      <c r="A291"/>
      <c r="B291"/>
      <c r="C291" s="229"/>
      <c r="D291" s="229"/>
      <c r="E291" s="269"/>
      <c r="F291" s="197"/>
      <c r="G291" s="197"/>
      <c r="H291" s="221"/>
      <c r="I291" s="202"/>
      <c r="K291" s="153"/>
      <c r="L291" s="153"/>
      <c r="M291" s="159"/>
      <c r="O291" s="202"/>
      <c r="R291"/>
      <c r="S291"/>
      <c r="T291"/>
      <c r="U291"/>
      <c r="V291"/>
      <c r="W291"/>
      <c r="X291"/>
      <c r="Y291"/>
      <c r="Z291"/>
      <c r="AA291"/>
      <c r="AB291"/>
      <c r="AC291"/>
      <c r="AD291"/>
      <c r="AE291"/>
      <c r="AF291"/>
      <c r="AG291"/>
      <c r="AH291"/>
      <c r="AI291"/>
      <c r="AJ291"/>
      <c r="AK291"/>
      <c r="AL291"/>
      <c r="AM291"/>
      <c r="AN291"/>
      <c r="AO291"/>
      <c r="AP291"/>
      <c r="AQ291"/>
      <c r="AR291"/>
      <c r="AS291"/>
      <c r="AT291"/>
      <c r="AU291"/>
      <c r="AV291"/>
      <c r="AW291"/>
      <c r="AX291"/>
      <c r="AY291"/>
      <c r="AZ291"/>
      <c r="BA291"/>
      <c r="BB291"/>
      <c r="BC291"/>
      <c r="BD291"/>
      <c r="BE291"/>
      <c r="BF291"/>
      <c r="BG291"/>
      <c r="BH291"/>
      <c r="BI291"/>
      <c r="BJ291"/>
      <c r="BK291"/>
      <c r="BL291"/>
      <c r="BM291"/>
      <c r="BN291"/>
      <c r="BO291"/>
      <c r="BP291"/>
    </row>
    <row r="292" spans="1:68" s="160" customFormat="1" ht="23.25" customHeight="1">
      <c r="A292"/>
      <c r="B292"/>
      <c r="C292" s="229"/>
      <c r="D292" s="229"/>
      <c r="E292" s="269"/>
      <c r="F292" s="197"/>
      <c r="G292" s="197"/>
      <c r="H292" s="221"/>
      <c r="I292" s="202"/>
      <c r="K292" s="153"/>
      <c r="L292" s="153"/>
      <c r="M292" s="159"/>
      <c r="O292" s="202"/>
      <c r="R292"/>
      <c r="S292"/>
      <c r="T292"/>
      <c r="U292"/>
      <c r="V292"/>
      <c r="W292"/>
      <c r="X292"/>
      <c r="Y292"/>
      <c r="Z292"/>
      <c r="AA292"/>
      <c r="AB292"/>
      <c r="AC292"/>
      <c r="AD292"/>
      <c r="AE292"/>
      <c r="AF292"/>
      <c r="AG292"/>
      <c r="AH292"/>
      <c r="AI292"/>
      <c r="AJ292"/>
      <c r="AK292"/>
      <c r="AL292"/>
      <c r="AM292"/>
      <c r="AN292"/>
      <c r="AO292"/>
      <c r="AP292"/>
      <c r="AQ292"/>
      <c r="AR292"/>
      <c r="AS292"/>
      <c r="AT292"/>
      <c r="AU292"/>
      <c r="AV292"/>
      <c r="AW292"/>
      <c r="AX292"/>
      <c r="AY292"/>
      <c r="AZ292"/>
      <c r="BA292"/>
      <c r="BB292"/>
      <c r="BC292"/>
      <c r="BD292"/>
      <c r="BE292"/>
      <c r="BF292"/>
      <c r="BG292"/>
      <c r="BH292"/>
      <c r="BI292"/>
      <c r="BJ292"/>
      <c r="BK292"/>
      <c r="BL292"/>
      <c r="BM292"/>
      <c r="BN292"/>
      <c r="BO292"/>
      <c r="BP292"/>
    </row>
    <row r="293" spans="1:68" s="160" customFormat="1" ht="23.25" customHeight="1">
      <c r="A293"/>
      <c r="B293"/>
      <c r="C293" s="229"/>
      <c r="D293" s="229"/>
      <c r="E293" s="269"/>
      <c r="F293" s="197"/>
      <c r="G293" s="197"/>
      <c r="H293" s="221"/>
      <c r="I293" s="202"/>
      <c r="K293" s="153"/>
      <c r="L293" s="153"/>
      <c r="M293" s="159"/>
      <c r="O293" s="202"/>
      <c r="R293"/>
      <c r="S293"/>
      <c r="T293"/>
      <c r="U293"/>
      <c r="V293"/>
      <c r="W293"/>
      <c r="X293"/>
      <c r="Y293"/>
      <c r="Z293"/>
      <c r="AA293"/>
      <c r="AB293"/>
      <c r="AC293"/>
      <c r="AD293"/>
      <c r="AE293"/>
      <c r="AF293"/>
      <c r="AG293"/>
      <c r="AH293"/>
      <c r="AI293"/>
      <c r="AJ293"/>
      <c r="AK293"/>
      <c r="AL293"/>
      <c r="AM293"/>
      <c r="AN293"/>
      <c r="AO293"/>
      <c r="AP293"/>
      <c r="AQ293"/>
      <c r="AR293"/>
      <c r="AS293"/>
      <c r="AT293"/>
      <c r="AU293"/>
      <c r="AV293"/>
      <c r="AW293"/>
      <c r="AX293"/>
      <c r="AY293"/>
      <c r="AZ293"/>
      <c r="BA293"/>
      <c r="BB293"/>
      <c r="BC293"/>
      <c r="BD293"/>
      <c r="BE293"/>
      <c r="BF293"/>
      <c r="BG293"/>
      <c r="BH293"/>
      <c r="BI293"/>
      <c r="BJ293"/>
      <c r="BK293"/>
      <c r="BL293"/>
      <c r="BM293"/>
      <c r="BN293"/>
      <c r="BO293"/>
      <c r="BP293"/>
    </row>
  </sheetData>
  <autoFilter ref="A14:BP142" xr:uid="{22BCF446-AC19-4388-AD95-9A78F2B377D0}"/>
  <mergeCells count="1">
    <mergeCell ref="B2:L2"/>
  </mergeCells>
  <conditionalFormatting sqref="E43:E45">
    <cfRule type="duplicateValues" dxfId="21" priority="2"/>
  </conditionalFormatting>
  <conditionalFormatting sqref="E50:E53">
    <cfRule type="duplicateValues" dxfId="20" priority="1"/>
  </conditionalFormatting>
  <conditionalFormatting sqref="F42">
    <cfRule type="duplicateValues" dxfId="19" priority="18"/>
  </conditionalFormatting>
  <conditionalFormatting sqref="F47">
    <cfRule type="duplicateValues" dxfId="18" priority="26"/>
  </conditionalFormatting>
  <conditionalFormatting sqref="F50 F48">
    <cfRule type="duplicateValues" dxfId="17" priority="23"/>
  </conditionalFormatting>
  <conditionalFormatting sqref="F49">
    <cfRule type="duplicateValues" dxfId="16" priority="24"/>
  </conditionalFormatting>
  <conditionalFormatting sqref="F100">
    <cfRule type="duplicateValues" dxfId="15" priority="20"/>
  </conditionalFormatting>
  <conditionalFormatting sqref="F103">
    <cfRule type="duplicateValues" dxfId="14" priority="22"/>
  </conditionalFormatting>
  <conditionalFormatting sqref="F106">
    <cfRule type="duplicateValues" dxfId="13" priority="21"/>
  </conditionalFormatting>
  <conditionalFormatting sqref="F107">
    <cfRule type="duplicateValues" dxfId="12" priority="19"/>
  </conditionalFormatting>
  <conditionalFormatting sqref="F43:F45">
    <cfRule type="duplicateValues" dxfId="11" priority="29"/>
  </conditionalFormatting>
  <conditionalFormatting sqref="F51:F53">
    <cfRule type="duplicateValues" dxfId="10" priority="25"/>
  </conditionalFormatting>
  <hyperlinks>
    <hyperlink ref="F12" r:id="rId1" xr:uid="{51B08310-02E5-43D7-97E6-8AD22209FE7A}"/>
  </hyperlinks>
  <printOptions horizontalCentered="1"/>
  <pageMargins left="0.23622047244094491" right="0.23622047244094491" top="0.23622047244094491" bottom="0.23622047244094491" header="0.31496062992125984" footer="0.31496062992125984"/>
  <pageSetup paperSize="9" scale="41" fitToHeight="0" orientation="landscape"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5E730-25FB-4D24-A723-1B44239C9CF3}">
  <dimension ref="A1:B175"/>
  <sheetViews>
    <sheetView workbookViewId="0">
      <selection activeCell="B1" sqref="B1"/>
    </sheetView>
  </sheetViews>
  <sheetFormatPr defaultColWidth="11.42578125" defaultRowHeight="18.75"/>
  <cols>
    <col min="1" max="1" width="24.42578125" style="197" bestFit="1" customWidth="1"/>
    <col min="2" max="2" width="11.42578125" style="124"/>
  </cols>
  <sheetData>
    <row r="1" spans="1:2" ht="23.25">
      <c r="A1" s="249" t="s">
        <v>30</v>
      </c>
      <c r="B1" s="124">
        <f>VLOOKUP(A1,'Bon de Commande Q3 2024'!F:O,10,FALSE)</f>
        <v>0</v>
      </c>
    </row>
    <row r="2" spans="1:2" ht="23.25">
      <c r="A2" s="250" t="s">
        <v>37</v>
      </c>
      <c r="B2" s="124">
        <f>VLOOKUP(A2,'Bon de Commande Q3 2024'!F:O,10,FALSE)</f>
        <v>0</v>
      </c>
    </row>
    <row r="3" spans="1:2" ht="23.25">
      <c r="A3" s="250" t="s">
        <v>42</v>
      </c>
      <c r="B3" s="124">
        <f>VLOOKUP(A3,'Bon de Commande Q3 2024'!F:O,10,FALSE)</f>
        <v>0</v>
      </c>
    </row>
    <row r="4" spans="1:2" ht="23.25">
      <c r="A4" s="250" t="s">
        <v>46</v>
      </c>
      <c r="B4" s="124">
        <f>VLOOKUP(A4,'Bon de Commande Q3 2024'!F:O,10,FALSE)</f>
        <v>0</v>
      </c>
    </row>
    <row r="5" spans="1:2" ht="23.25">
      <c r="A5" s="250" t="s">
        <v>50</v>
      </c>
      <c r="B5" s="124">
        <f>VLOOKUP(A5,'Bon de Commande Q3 2024'!F:O,10,FALSE)</f>
        <v>0</v>
      </c>
    </row>
    <row r="6" spans="1:2" ht="23.25">
      <c r="A6" s="250" t="s">
        <v>55</v>
      </c>
      <c r="B6" s="124">
        <f>VLOOKUP(A6,'Bon de Commande Q3 2024'!F:O,10,FALSE)</f>
        <v>0</v>
      </c>
    </row>
    <row r="7" spans="1:2" ht="23.25">
      <c r="A7" s="251" t="s">
        <v>60</v>
      </c>
      <c r="B7" s="124">
        <f>VLOOKUP(A7,'Bon de Commande Q3 2024'!F:O,10,FALSE)</f>
        <v>0</v>
      </c>
    </row>
    <row r="8" spans="1:2" ht="23.25">
      <c r="A8" s="252" t="s">
        <v>64</v>
      </c>
      <c r="B8" s="124">
        <f>VLOOKUP(A8,'Bon de Commande Q3 2024'!F:O,10,FALSE)</f>
        <v>0</v>
      </c>
    </row>
    <row r="9" spans="1:2" ht="23.25">
      <c r="A9" s="249" t="s">
        <v>67</v>
      </c>
      <c r="B9" s="124">
        <f>VLOOKUP(A9,'Bon de Commande Q3 2024'!F:O,10,FALSE)</f>
        <v>0</v>
      </c>
    </row>
    <row r="10" spans="1:2" ht="23.25">
      <c r="A10" s="251" t="s">
        <v>72</v>
      </c>
      <c r="B10" s="124">
        <f>VLOOKUP(A10,'Bon de Commande Q3 2024'!F:O,10,FALSE)</f>
        <v>0</v>
      </c>
    </row>
    <row r="11" spans="1:2" ht="23.25">
      <c r="A11" s="253" t="s">
        <v>78</v>
      </c>
      <c r="B11" s="124">
        <f>VLOOKUP(A11,'Bon de Commande Q3 2024'!F:O,10,FALSE)</f>
        <v>0</v>
      </c>
    </row>
    <row r="12" spans="1:2" ht="23.25">
      <c r="A12" s="253" t="s">
        <v>82</v>
      </c>
      <c r="B12" s="124">
        <f>VLOOKUP(A12,'Bon de Commande Q3 2024'!F:O,10,FALSE)</f>
        <v>0</v>
      </c>
    </row>
    <row r="13" spans="1:2" ht="23.25">
      <c r="A13" s="253" t="s">
        <v>86</v>
      </c>
      <c r="B13" s="124">
        <f>VLOOKUP(A13,'Bon de Commande Q3 2024'!F:O,10,FALSE)</f>
        <v>0</v>
      </c>
    </row>
    <row r="14" spans="1:2" ht="23.25">
      <c r="A14" s="253" t="s">
        <v>90</v>
      </c>
      <c r="B14" s="124">
        <f>VLOOKUP(A14,'Bon de Commande Q3 2024'!F:O,10,FALSE)</f>
        <v>0</v>
      </c>
    </row>
    <row r="15" spans="1:2" ht="23.25">
      <c r="A15" s="252" t="s">
        <v>94</v>
      </c>
      <c r="B15" s="124">
        <f>VLOOKUP(A15,'Bon de Commande Q3 2024'!F:O,10,FALSE)</f>
        <v>0</v>
      </c>
    </row>
    <row r="16" spans="1:2" ht="23.25">
      <c r="A16" s="252" t="s">
        <v>98</v>
      </c>
      <c r="B16" s="124">
        <f>VLOOKUP(A16,'Bon de Commande Q3 2024'!F:O,10,FALSE)</f>
        <v>0</v>
      </c>
    </row>
    <row r="17" spans="1:2" ht="23.25">
      <c r="A17" s="252" t="s">
        <v>103</v>
      </c>
      <c r="B17" s="124">
        <f>VLOOKUP(A17,'Bon de Commande Q3 2024'!F:O,10,FALSE)</f>
        <v>0</v>
      </c>
    </row>
    <row r="18" spans="1:2" ht="23.25">
      <c r="A18" s="254" t="s">
        <v>106</v>
      </c>
      <c r="B18" s="124">
        <f>VLOOKUP(A18,'Bon de Commande Q3 2024'!F:O,10,FALSE)</f>
        <v>0</v>
      </c>
    </row>
    <row r="19" spans="1:2" ht="23.25">
      <c r="A19" s="254" t="s">
        <v>110</v>
      </c>
      <c r="B19" s="124">
        <f>VLOOKUP(A19,'Bon de Commande Q3 2024'!F:O,10,FALSE)</f>
        <v>0</v>
      </c>
    </row>
    <row r="20" spans="1:2" ht="23.25">
      <c r="A20" s="252" t="s">
        <v>115</v>
      </c>
      <c r="B20" s="124">
        <f>VLOOKUP(A20,'Bon de Commande Q3 2024'!F:O,10,FALSE)</f>
        <v>0</v>
      </c>
    </row>
    <row r="21" spans="1:2" ht="23.25">
      <c r="A21" s="255" t="s">
        <v>119</v>
      </c>
      <c r="B21" s="124">
        <f>VLOOKUP(A21,'Bon de Commande Q3 2024'!F:O,10,FALSE)</f>
        <v>0</v>
      </c>
    </row>
    <row r="22" spans="1:2" ht="23.25">
      <c r="A22" s="255" t="s">
        <v>123</v>
      </c>
      <c r="B22" s="124">
        <f>VLOOKUP(A22,'Bon de Commande Q3 2024'!F:O,10,FALSE)</f>
        <v>0</v>
      </c>
    </row>
    <row r="23" spans="1:2" ht="23.25">
      <c r="A23" s="251" t="s">
        <v>128</v>
      </c>
      <c r="B23" s="124">
        <f>VLOOKUP(A23,'Bon de Commande Q3 2024'!F:O,10,FALSE)</f>
        <v>0</v>
      </c>
    </row>
    <row r="24" spans="1:2" ht="23.25">
      <c r="A24" s="256" t="s">
        <v>132</v>
      </c>
      <c r="B24" s="124">
        <f>VLOOKUP(A24,'Bon de Commande Q3 2024'!F:O,10,FALSE)</f>
        <v>0</v>
      </c>
    </row>
    <row r="25" spans="1:2" ht="23.25">
      <c r="A25" s="252" t="s">
        <v>137</v>
      </c>
      <c r="B25" s="124">
        <f>VLOOKUP(A25,'Bon de Commande Q3 2024'!F:O,10,FALSE)</f>
        <v>0</v>
      </c>
    </row>
    <row r="26" spans="1:2" ht="23.25">
      <c r="A26" s="252" t="s">
        <v>140</v>
      </c>
      <c r="B26" s="124">
        <f>VLOOKUP(A26,'Bon de Commande Q3 2024'!F:O,10,FALSE)</f>
        <v>0</v>
      </c>
    </row>
    <row r="27" spans="1:2" ht="23.25">
      <c r="A27" s="252" t="s">
        <v>144</v>
      </c>
      <c r="B27" s="124">
        <f>VLOOKUP(A27,'Bon de Commande Q3 2024'!F:O,10,FALSE)</f>
        <v>0</v>
      </c>
    </row>
    <row r="28" spans="1:2" ht="23.25">
      <c r="A28" s="257" t="s">
        <v>147</v>
      </c>
      <c r="B28" s="124">
        <f>VLOOKUP(A28,'Bon de Commande Q3 2024'!F:O,10,FALSE)</f>
        <v>0</v>
      </c>
    </row>
    <row r="29" spans="1:2" ht="23.25">
      <c r="A29" s="250" t="s">
        <v>153</v>
      </c>
      <c r="B29" s="124">
        <f>VLOOKUP(A29,'Bon de Commande Q3 2024'!F:O,10,FALSE)</f>
        <v>0</v>
      </c>
    </row>
    <row r="30" spans="1:2" ht="23.25">
      <c r="A30" s="250" t="s">
        <v>157</v>
      </c>
      <c r="B30" s="124">
        <f>VLOOKUP(A30,'Bon de Commande Q3 2024'!F:O,10,FALSE)</f>
        <v>0</v>
      </c>
    </row>
    <row r="31" spans="1:2" ht="23.25">
      <c r="A31" s="250" t="s">
        <v>161</v>
      </c>
      <c r="B31" s="124">
        <f>VLOOKUP(A31,'Bon de Commande Q3 2024'!F:O,10,FALSE)</f>
        <v>0</v>
      </c>
    </row>
    <row r="32" spans="1:2" ht="23.25">
      <c r="A32" s="252" t="s">
        <v>166</v>
      </c>
      <c r="B32" s="124">
        <f>VLOOKUP(A32,'Bon de Commande Q3 2024'!F:O,10,FALSE)</f>
        <v>0</v>
      </c>
    </row>
    <row r="33" spans="1:2" ht="23.25">
      <c r="A33" s="255" t="s">
        <v>169</v>
      </c>
      <c r="B33" s="124">
        <f>VLOOKUP(A33,'Bon de Commande Q3 2024'!F:O,10,FALSE)</f>
        <v>0</v>
      </c>
    </row>
    <row r="34" spans="1:2" ht="23.25">
      <c r="A34" s="255" t="s">
        <v>173</v>
      </c>
      <c r="B34" s="124">
        <f>VLOOKUP(A34,'Bon de Commande Q3 2024'!F:O,10,FALSE)</f>
        <v>0</v>
      </c>
    </row>
    <row r="35" spans="1:2" ht="23.25">
      <c r="A35" s="255" t="s">
        <v>175</v>
      </c>
      <c r="B35" s="124">
        <f>VLOOKUP(A35,'Bon de Commande Q3 2024'!F:O,10,FALSE)</f>
        <v>0</v>
      </c>
    </row>
    <row r="36" spans="1:2" ht="23.25">
      <c r="A36" s="255" t="s">
        <v>177</v>
      </c>
      <c r="B36" s="124">
        <f>VLOOKUP(A36,'Bon de Commande Q3 2024'!F:O,10,FALSE)</f>
        <v>0</v>
      </c>
    </row>
    <row r="37" spans="1:2" ht="23.25">
      <c r="A37" s="253" t="s">
        <v>181</v>
      </c>
      <c r="B37" s="124">
        <f>VLOOKUP(A37,'Bon de Commande Q3 2024'!F:O,10,FALSE)</f>
        <v>0</v>
      </c>
    </row>
    <row r="38" spans="1:2" ht="23.25">
      <c r="A38" s="253" t="s">
        <v>185</v>
      </c>
      <c r="B38" s="124">
        <f>VLOOKUP(A38,'Bon de Commande Q3 2024'!F:O,10,FALSE)</f>
        <v>0</v>
      </c>
    </row>
    <row r="39" spans="1:2" ht="23.25">
      <c r="A39" s="253" t="s">
        <v>189</v>
      </c>
      <c r="B39" s="124">
        <f>VLOOKUP(A39,'Bon de Commande Q3 2024'!F:O,10,FALSE)</f>
        <v>0</v>
      </c>
    </row>
    <row r="40" spans="1:2" ht="23.25">
      <c r="A40" s="258" t="s">
        <v>194</v>
      </c>
      <c r="B40" s="124">
        <f>VLOOKUP(A40,'Bon de Commande Q3 2024'!F:O,10,FALSE)</f>
        <v>0</v>
      </c>
    </row>
    <row r="41" spans="1:2" ht="23.25">
      <c r="A41" s="258" t="s">
        <v>198</v>
      </c>
      <c r="B41" s="124">
        <f>VLOOKUP(A41,'Bon de Commande Q3 2024'!F:O,10,FALSE)</f>
        <v>0</v>
      </c>
    </row>
    <row r="42" spans="1:2" ht="23.25">
      <c r="A42" s="258" t="s">
        <v>202</v>
      </c>
      <c r="B42" s="124">
        <f>VLOOKUP(A42,'Bon de Commande Q3 2024'!F:O,10,FALSE)</f>
        <v>0</v>
      </c>
    </row>
    <row r="43" spans="1:2" ht="23.25">
      <c r="A43" s="258" t="s">
        <v>206</v>
      </c>
      <c r="B43" s="124">
        <f>VLOOKUP(A43,'Bon de Commande Q3 2024'!F:O,10,FALSE)</f>
        <v>0</v>
      </c>
    </row>
    <row r="44" spans="1:2" ht="23.25">
      <c r="A44" s="258" t="s">
        <v>210</v>
      </c>
      <c r="B44" s="124">
        <f>VLOOKUP(A44,'Bon de Commande Q3 2024'!F:O,10,FALSE)</f>
        <v>0</v>
      </c>
    </row>
    <row r="45" spans="1:2" ht="23.25">
      <c r="A45" s="258" t="s">
        <v>215</v>
      </c>
      <c r="B45" s="124">
        <f>VLOOKUP(A45,'Bon de Commande Q3 2024'!F:O,10,FALSE)</f>
        <v>0</v>
      </c>
    </row>
    <row r="46" spans="1:2" ht="23.25">
      <c r="A46" s="258" t="s">
        <v>219</v>
      </c>
      <c r="B46" s="124">
        <f>VLOOKUP(A46,'Bon de Commande Q3 2024'!F:O,10,FALSE)</f>
        <v>0</v>
      </c>
    </row>
    <row r="47" spans="1:2" ht="23.25">
      <c r="A47" s="258" t="s">
        <v>223</v>
      </c>
      <c r="B47" s="124">
        <f>VLOOKUP(A47,'Bon de Commande Q3 2024'!F:O,10,FALSE)</f>
        <v>0</v>
      </c>
    </row>
    <row r="48" spans="1:2" ht="23.25">
      <c r="A48" s="258" t="s">
        <v>227</v>
      </c>
      <c r="B48" s="124">
        <f>VLOOKUP(A48,'Bon de Commande Q3 2024'!F:O,10,FALSE)</f>
        <v>0</v>
      </c>
    </row>
    <row r="49" spans="1:2" ht="23.25">
      <c r="A49" s="258" t="s">
        <v>231</v>
      </c>
      <c r="B49" s="124">
        <f>VLOOKUP(A49,'Bon de Commande Q3 2024'!F:O,10,FALSE)</f>
        <v>0</v>
      </c>
    </row>
    <row r="50" spans="1:2" ht="23.25">
      <c r="A50" s="258" t="s">
        <v>235</v>
      </c>
      <c r="B50" s="124">
        <f>VLOOKUP(A50,'Bon de Commande Q3 2024'!F:O,10,FALSE)</f>
        <v>0</v>
      </c>
    </row>
    <row r="51" spans="1:2" ht="23.25">
      <c r="A51" s="250" t="s">
        <v>240</v>
      </c>
      <c r="B51" s="124">
        <f>VLOOKUP(A51,'Bon de Commande Q3 2024'!F:O,10,FALSE)</f>
        <v>0</v>
      </c>
    </row>
    <row r="52" spans="1:2" ht="23.25">
      <c r="A52" s="250" t="s">
        <v>244</v>
      </c>
      <c r="B52" s="124">
        <f>VLOOKUP(A52,'Bon de Commande Q3 2024'!F:O,10,FALSE)</f>
        <v>0</v>
      </c>
    </row>
    <row r="53" spans="1:2" ht="23.25">
      <c r="A53" s="256" t="s">
        <v>249</v>
      </c>
      <c r="B53" s="124">
        <f>VLOOKUP(A53,'Bon de Commande Q3 2024'!F:O,10,FALSE)</f>
        <v>0</v>
      </c>
    </row>
    <row r="54" spans="1:2" ht="23.25">
      <c r="A54" s="256" t="s">
        <v>253</v>
      </c>
      <c r="B54" s="124">
        <f>VLOOKUP(A54,'Bon de Commande Q3 2024'!F:O,10,FALSE)</f>
        <v>0</v>
      </c>
    </row>
    <row r="55" spans="1:2" ht="23.25">
      <c r="A55" s="256" t="s">
        <v>257</v>
      </c>
      <c r="B55" s="124">
        <f>VLOOKUP(A55,'Bon de Commande Q3 2024'!F:O,10,FALSE)</f>
        <v>0</v>
      </c>
    </row>
    <row r="56" spans="1:2" ht="23.25">
      <c r="A56" s="256" t="s">
        <v>261</v>
      </c>
      <c r="B56" s="124">
        <f>VLOOKUP(A56,'Bon de Commande Q3 2024'!F:O,10,FALSE)</f>
        <v>0</v>
      </c>
    </row>
    <row r="57" spans="1:2" ht="23.25">
      <c r="A57" s="256" t="s">
        <v>265</v>
      </c>
      <c r="B57" s="124">
        <f>VLOOKUP(A57,'Bon de Commande Q3 2024'!F:O,10,FALSE)</f>
        <v>0</v>
      </c>
    </row>
    <row r="58" spans="1:2" ht="23.25">
      <c r="A58" s="256" t="s">
        <v>269</v>
      </c>
      <c r="B58" s="124">
        <f>VLOOKUP(A58,'Bon de Commande Q3 2024'!F:O,10,FALSE)</f>
        <v>0</v>
      </c>
    </row>
    <row r="59" spans="1:2" ht="23.25">
      <c r="A59" s="256" t="s">
        <v>273</v>
      </c>
      <c r="B59" s="124">
        <f>VLOOKUP(A59,'Bon de Commande Q3 2024'!F:O,10,FALSE)</f>
        <v>0</v>
      </c>
    </row>
    <row r="60" spans="1:2" ht="23.25">
      <c r="A60" s="255" t="s">
        <v>277</v>
      </c>
      <c r="B60" s="124">
        <f>VLOOKUP(A60,'Bon de Commande Q3 2024'!F:O,10,FALSE)</f>
        <v>0</v>
      </c>
    </row>
    <row r="61" spans="1:2" ht="23.25">
      <c r="A61" s="255" t="s">
        <v>281</v>
      </c>
      <c r="B61" s="124">
        <f>VLOOKUP(A61,'Bon de Commande Q3 2024'!F:O,10,FALSE)</f>
        <v>0</v>
      </c>
    </row>
    <row r="62" spans="1:2" ht="23.25">
      <c r="A62" s="255" t="s">
        <v>285</v>
      </c>
      <c r="B62" s="124">
        <f>VLOOKUP(A62,'Bon de Commande Q3 2024'!F:O,10,FALSE)</f>
        <v>0</v>
      </c>
    </row>
    <row r="63" spans="1:2" ht="23.25">
      <c r="A63" s="255" t="s">
        <v>289</v>
      </c>
      <c r="B63" s="124">
        <f>VLOOKUP(A63,'Bon de Commande Q3 2024'!F:O,10,FALSE)</f>
        <v>0</v>
      </c>
    </row>
    <row r="64" spans="1:2" ht="23.25">
      <c r="A64" s="254" t="s">
        <v>293</v>
      </c>
      <c r="B64" s="124">
        <f>VLOOKUP(A64,'Bon de Commande Q3 2024'!F:O,10,FALSE)</f>
        <v>0</v>
      </c>
    </row>
    <row r="65" spans="1:2" ht="23.25">
      <c r="A65" s="256" t="s">
        <v>297</v>
      </c>
      <c r="B65" s="124">
        <f>VLOOKUP(A65,'Bon de Commande Q3 2024'!F:O,10,FALSE)</f>
        <v>0</v>
      </c>
    </row>
    <row r="66" spans="1:2" ht="23.25">
      <c r="A66" s="256" t="s">
        <v>301</v>
      </c>
      <c r="B66" s="124">
        <f>VLOOKUP(A66,'Bon de Commande Q3 2024'!F:O,10,FALSE)</f>
        <v>0</v>
      </c>
    </row>
    <row r="67" spans="1:2" ht="23.25">
      <c r="A67" s="256" t="s">
        <v>305</v>
      </c>
      <c r="B67" s="124">
        <f>VLOOKUP(A67,'Bon de Commande Q3 2024'!F:O,10,FALSE)</f>
        <v>0</v>
      </c>
    </row>
    <row r="68" spans="1:2" ht="23.25">
      <c r="A68" s="256" t="s">
        <v>309</v>
      </c>
      <c r="B68" s="124">
        <f>VLOOKUP(A68,'Bon de Commande Q3 2024'!F:O,10,FALSE)</f>
        <v>0</v>
      </c>
    </row>
    <row r="69" spans="1:2" ht="23.25">
      <c r="A69" s="250" t="s">
        <v>313</v>
      </c>
      <c r="B69" s="124">
        <f>VLOOKUP(A69,'Bon de Commande Q3 2024'!F:O,10,FALSE)</f>
        <v>0</v>
      </c>
    </row>
    <row r="70" spans="1:2" ht="23.25">
      <c r="A70" s="256" t="s">
        <v>317</v>
      </c>
      <c r="B70" s="124">
        <f>VLOOKUP(A70,'Bon de Commande Q3 2024'!F:O,10,FALSE)</f>
        <v>0</v>
      </c>
    </row>
    <row r="71" spans="1:2" ht="23.25">
      <c r="A71" s="256" t="s">
        <v>321</v>
      </c>
      <c r="B71" s="124">
        <f>VLOOKUP(A71,'Bon de Commande Q3 2024'!F:O,10,FALSE)</f>
        <v>0</v>
      </c>
    </row>
    <row r="72" spans="1:2" ht="23.25">
      <c r="A72" s="256" t="s">
        <v>326</v>
      </c>
      <c r="B72" s="124">
        <f>VLOOKUP(A72,'Bon de Commande Q3 2024'!F:O,10,FALSE)</f>
        <v>0</v>
      </c>
    </row>
    <row r="73" spans="1:2" ht="23.25">
      <c r="A73" s="256" t="s">
        <v>330</v>
      </c>
      <c r="B73" s="124">
        <f>VLOOKUP(A73,'Bon de Commande Q3 2024'!F:O,10,FALSE)</f>
        <v>0</v>
      </c>
    </row>
    <row r="74" spans="1:2" ht="23.25">
      <c r="A74" s="256" t="s">
        <v>334</v>
      </c>
      <c r="B74" s="124">
        <f>VLOOKUP(A74,'Bon de Commande Q3 2024'!F:O,10,FALSE)</f>
        <v>0</v>
      </c>
    </row>
    <row r="75" spans="1:2" ht="23.25">
      <c r="A75" s="256" t="s">
        <v>338</v>
      </c>
      <c r="B75" s="124">
        <f>VLOOKUP(A75,'Bon de Commande Q3 2024'!F:O,10,FALSE)</f>
        <v>0</v>
      </c>
    </row>
    <row r="76" spans="1:2" ht="23.25">
      <c r="A76" s="256" t="s">
        <v>342</v>
      </c>
      <c r="B76" s="124">
        <f>VLOOKUP(A76,'Bon de Commande Q3 2024'!F:O,10,FALSE)</f>
        <v>0</v>
      </c>
    </row>
    <row r="77" spans="1:2" ht="23.25">
      <c r="A77" s="256" t="s">
        <v>346</v>
      </c>
      <c r="B77" s="124">
        <f>VLOOKUP(A77,'Bon de Commande Q3 2024'!F:O,10,FALSE)</f>
        <v>0</v>
      </c>
    </row>
    <row r="78" spans="1:2" ht="23.25">
      <c r="A78" s="256" t="s">
        <v>350</v>
      </c>
      <c r="B78" s="124">
        <f>VLOOKUP(A78,'Bon de Commande Q3 2024'!F:O,10,FALSE)</f>
        <v>0</v>
      </c>
    </row>
    <row r="79" spans="1:2" ht="23.25">
      <c r="A79" s="256" t="s">
        <v>355</v>
      </c>
      <c r="B79" s="124">
        <f>VLOOKUP(A79,'Bon de Commande Q3 2024'!F:O,10,FALSE)</f>
        <v>0</v>
      </c>
    </row>
    <row r="80" spans="1:2" ht="23.25">
      <c r="A80" s="256" t="s">
        <v>360</v>
      </c>
      <c r="B80" s="124">
        <f>VLOOKUP(A80,'Bon de Commande Q3 2024'!F:O,10,FALSE)</f>
        <v>0</v>
      </c>
    </row>
    <row r="81" spans="1:2" ht="23.25">
      <c r="A81" s="256" t="s">
        <v>364</v>
      </c>
      <c r="B81" s="124">
        <f>VLOOKUP(A81,'Bon de Commande Q3 2024'!F:O,10,FALSE)</f>
        <v>0</v>
      </c>
    </row>
    <row r="82" spans="1:2" ht="23.25">
      <c r="A82" s="254" t="s">
        <v>368</v>
      </c>
      <c r="B82" s="124">
        <f>VLOOKUP(A82,'Bon de Commande Q3 2024'!F:O,10,FALSE)</f>
        <v>0</v>
      </c>
    </row>
    <row r="83" spans="1:2" ht="23.25">
      <c r="A83" s="256" t="s">
        <v>372</v>
      </c>
      <c r="B83" s="124">
        <f>VLOOKUP(A83,'Bon de Commande Q3 2024'!F:O,10,FALSE)</f>
        <v>0</v>
      </c>
    </row>
    <row r="84" spans="1:2" ht="23.25">
      <c r="A84" s="256" t="s">
        <v>376</v>
      </c>
      <c r="B84" s="124">
        <f>VLOOKUP(A84,'Bon de Commande Q3 2024'!F:O,10,FALSE)</f>
        <v>0</v>
      </c>
    </row>
    <row r="85" spans="1:2" ht="23.25">
      <c r="A85" s="256" t="s">
        <v>380</v>
      </c>
      <c r="B85" s="124">
        <f>VLOOKUP(A85,'Bon de Commande Q3 2024'!F:O,10,FALSE)</f>
        <v>0</v>
      </c>
    </row>
    <row r="86" spans="1:2" ht="23.25">
      <c r="A86" s="250" t="s">
        <v>383</v>
      </c>
      <c r="B86" s="124">
        <f>VLOOKUP(A86,'Bon de Commande Q3 2024'!F:O,10,FALSE)</f>
        <v>0</v>
      </c>
    </row>
    <row r="87" spans="1:2" ht="23.25">
      <c r="A87" s="256" t="s">
        <v>387</v>
      </c>
      <c r="B87" s="124">
        <f>VLOOKUP(A87,'Bon de Commande Q3 2024'!F:O,10,FALSE)</f>
        <v>0</v>
      </c>
    </row>
    <row r="88" spans="1:2" ht="23.25">
      <c r="A88" s="256" t="s">
        <v>391</v>
      </c>
      <c r="B88" s="124">
        <f>VLOOKUP(A88,'Bon de Commande Q3 2024'!F:O,10,FALSE)</f>
        <v>0</v>
      </c>
    </row>
    <row r="89" spans="1:2" ht="23.25">
      <c r="A89" s="250" t="s">
        <v>394</v>
      </c>
      <c r="B89" s="124">
        <f>VLOOKUP(A89,'Bon de Commande Q3 2024'!F:O,10,FALSE)</f>
        <v>0</v>
      </c>
    </row>
    <row r="90" spans="1:2" ht="23.25">
      <c r="A90" s="256" t="s">
        <v>398</v>
      </c>
      <c r="B90" s="124">
        <f>VLOOKUP(A90,'Bon de Commande Q3 2024'!F:O,10,FALSE)</f>
        <v>0</v>
      </c>
    </row>
    <row r="91" spans="1:2" ht="23.25">
      <c r="A91" s="256" t="s">
        <v>402</v>
      </c>
      <c r="B91" s="124">
        <f>VLOOKUP(A91,'Bon de Commande Q3 2024'!F:O,10,FALSE)</f>
        <v>0</v>
      </c>
    </row>
    <row r="92" spans="1:2" ht="23.25">
      <c r="A92" s="250" t="s">
        <v>405</v>
      </c>
      <c r="B92" s="124">
        <f>VLOOKUP(A92,'Bon de Commande Q3 2024'!F:O,10,FALSE)</f>
        <v>0</v>
      </c>
    </row>
    <row r="93" spans="1:2" ht="23.25">
      <c r="A93" s="254" t="s">
        <v>408</v>
      </c>
      <c r="B93" s="124">
        <f>VLOOKUP(A93,'Bon de Commande Q3 2024'!F:O,10,FALSE)</f>
        <v>0</v>
      </c>
    </row>
    <row r="94" spans="1:2" ht="23.25">
      <c r="A94" s="255" t="s">
        <v>413</v>
      </c>
      <c r="B94" s="124">
        <f>VLOOKUP(A94,'Bon de Commande Q3 2024'!F:O,10,FALSE)</f>
        <v>0</v>
      </c>
    </row>
    <row r="95" spans="1:2" ht="23.25">
      <c r="A95" s="255" t="s">
        <v>417</v>
      </c>
      <c r="B95" s="124">
        <f>VLOOKUP(A95,'Bon de Commande Q3 2024'!F:O,10,FALSE)</f>
        <v>0</v>
      </c>
    </row>
    <row r="96" spans="1:2" ht="23.25">
      <c r="A96" s="252" t="s">
        <v>421</v>
      </c>
      <c r="B96" s="124">
        <f>VLOOKUP(A96,'Bon de Commande Q3 2024'!F:O,10,FALSE)</f>
        <v>0</v>
      </c>
    </row>
    <row r="97" spans="1:2" ht="23.25">
      <c r="A97" s="250" t="s">
        <v>425</v>
      </c>
      <c r="B97" s="124">
        <f>VLOOKUP(A97,'Bon de Commande Q3 2024'!F:O,10,FALSE)</f>
        <v>0</v>
      </c>
    </row>
    <row r="98" spans="1:2" ht="23.25">
      <c r="A98" s="250" t="s">
        <v>429</v>
      </c>
      <c r="B98" s="124">
        <f>VLOOKUP(A98,'Bon de Commande Q3 2024'!F:O,10,FALSE)</f>
        <v>0</v>
      </c>
    </row>
    <row r="99" spans="1:2" ht="23.25">
      <c r="A99" s="255" t="s">
        <v>433</v>
      </c>
      <c r="B99" s="124">
        <f>VLOOKUP(A99,'Bon de Commande Q3 2024'!F:O,10,FALSE)</f>
        <v>0</v>
      </c>
    </row>
    <row r="100" spans="1:2" ht="23.25">
      <c r="A100" s="259" t="s">
        <v>438</v>
      </c>
      <c r="B100" s="124">
        <f>VLOOKUP(A100,'Bon de Commande Q3 2024'!F:O,10,FALSE)</f>
        <v>0</v>
      </c>
    </row>
    <row r="101" spans="1:2" ht="23.25">
      <c r="A101" s="259" t="s">
        <v>442</v>
      </c>
      <c r="B101" s="124">
        <f>VLOOKUP(A101,'Bon de Commande Q3 2024'!F:O,10,FALSE)</f>
        <v>0</v>
      </c>
    </row>
    <row r="102" spans="1:2" ht="23.25">
      <c r="A102" s="259" t="s">
        <v>446</v>
      </c>
      <c r="B102" s="124">
        <f>VLOOKUP(A102,'Bon de Commande Q3 2024'!F:O,10,FALSE)</f>
        <v>0</v>
      </c>
    </row>
    <row r="103" spans="1:2" ht="23.25">
      <c r="A103" s="259" t="s">
        <v>450</v>
      </c>
      <c r="B103" s="124">
        <f>VLOOKUP(A103,'Bon de Commande Q3 2024'!F:O,10,FALSE)</f>
        <v>0</v>
      </c>
    </row>
    <row r="104" spans="1:2" ht="23.25">
      <c r="A104" s="256" t="s">
        <v>456</v>
      </c>
      <c r="B104" s="124">
        <f>VLOOKUP(A104,'Bon de Commande Q3 2024'!F:O,10,FALSE)</f>
        <v>0</v>
      </c>
    </row>
    <row r="105" spans="1:2" ht="23.25">
      <c r="A105" s="256" t="s">
        <v>459</v>
      </c>
      <c r="B105" s="124">
        <f>VLOOKUP(A105,'Bon de Commande Q3 2024'!F:O,10,FALSE)</f>
        <v>0</v>
      </c>
    </row>
    <row r="106" spans="1:2" ht="23.25">
      <c r="A106" s="256" t="s">
        <v>462</v>
      </c>
      <c r="B106" s="124">
        <f>VLOOKUP(A106,'Bon de Commande Q3 2024'!F:O,10,FALSE)</f>
        <v>0</v>
      </c>
    </row>
    <row r="107" spans="1:2" ht="23.25">
      <c r="A107" s="256" t="s">
        <v>465</v>
      </c>
      <c r="B107" s="124">
        <f>VLOOKUP(A107,'Bon de Commande Q3 2024'!F:O,10,FALSE)</f>
        <v>0</v>
      </c>
    </row>
    <row r="108" spans="1:2" ht="23.25">
      <c r="A108" s="256" t="s">
        <v>468</v>
      </c>
      <c r="B108" s="124">
        <f>VLOOKUP(A108,'Bon de Commande Q3 2024'!F:O,10,FALSE)</f>
        <v>0</v>
      </c>
    </row>
    <row r="109" spans="1:2" ht="23.25">
      <c r="A109" s="256" t="s">
        <v>472</v>
      </c>
      <c r="B109" s="124">
        <f>VLOOKUP(A109,'Bon de Commande Q3 2024'!F:O,10,FALSE)</f>
        <v>0</v>
      </c>
    </row>
    <row r="110" spans="1:2" ht="23.25">
      <c r="A110" s="256" t="s">
        <v>476</v>
      </c>
      <c r="B110" s="124">
        <f>VLOOKUP(A110,'Bon de Commande Q3 2024'!F:O,10,FALSE)</f>
        <v>0</v>
      </c>
    </row>
    <row r="111" spans="1:2" ht="23.25">
      <c r="A111" s="256" t="s">
        <v>479</v>
      </c>
      <c r="B111" s="124">
        <f>VLOOKUP(A111,'Bon de Commande Q3 2024'!F:O,10,FALSE)</f>
        <v>0</v>
      </c>
    </row>
    <row r="112" spans="1:2" ht="23.25">
      <c r="A112" s="256" t="s">
        <v>484</v>
      </c>
      <c r="B112" s="124">
        <f>VLOOKUP(A112,'Bon de Commande Q3 2024'!F:O,10,FALSE)</f>
        <v>0</v>
      </c>
    </row>
    <row r="113" spans="1:2" ht="23.25">
      <c r="A113" s="256" t="s">
        <v>488</v>
      </c>
      <c r="B113" s="124">
        <f>VLOOKUP(A113,'Bon de Commande Q3 2024'!F:O,10,FALSE)</f>
        <v>0</v>
      </c>
    </row>
    <row r="114" spans="1:2" ht="23.25">
      <c r="A114" s="256" t="s">
        <v>492</v>
      </c>
      <c r="B114" s="124">
        <f>VLOOKUP(A114,'Bon de Commande Q3 2024'!F:O,10,FALSE)</f>
        <v>0</v>
      </c>
    </row>
    <row r="115" spans="1:2" ht="23.25">
      <c r="A115" s="256" t="s">
        <v>496</v>
      </c>
      <c r="B115" s="124">
        <f>VLOOKUP(A115,'Bon de Commande Q3 2024'!F:O,10,FALSE)</f>
        <v>0</v>
      </c>
    </row>
    <row r="116" spans="1:2" ht="23.25">
      <c r="A116" s="256" t="s">
        <v>500</v>
      </c>
      <c r="B116" s="124">
        <f>VLOOKUP(A116,'Bon de Commande Q3 2024'!F:O,10,FALSE)</f>
        <v>0</v>
      </c>
    </row>
    <row r="117" spans="1:2" ht="23.25">
      <c r="A117" s="256" t="s">
        <v>504</v>
      </c>
      <c r="B117" s="124">
        <f>VLOOKUP(A117,'Bon de Commande Q3 2024'!F:O,10,FALSE)</f>
        <v>0</v>
      </c>
    </row>
    <row r="118" spans="1:2" ht="23.25">
      <c r="A118" s="256" t="s">
        <v>509</v>
      </c>
      <c r="B118" s="124">
        <f>VLOOKUP(A118,'Bon de Commande Q3 2024'!F:O,10,FALSE)</f>
        <v>0</v>
      </c>
    </row>
    <row r="119" spans="1:2" ht="23.25">
      <c r="A119" s="256" t="s">
        <v>514</v>
      </c>
      <c r="B119" s="124">
        <f>VLOOKUP(A119,'Bon de Commande Q3 2024'!F:O,10,FALSE)</f>
        <v>0</v>
      </c>
    </row>
    <row r="120" spans="1:2" ht="23.25">
      <c r="A120" s="256" t="s">
        <v>518</v>
      </c>
      <c r="B120" s="124">
        <f>VLOOKUP(A120,'Bon de Commande Q3 2024'!F:O,10,FALSE)</f>
        <v>0</v>
      </c>
    </row>
    <row r="121" spans="1:2" ht="23.25">
      <c r="A121" s="256" t="s">
        <v>523</v>
      </c>
      <c r="B121" s="124">
        <f>VLOOKUP(A121,'Bon de Commande Q3 2024'!F:O,10,FALSE)</f>
        <v>0</v>
      </c>
    </row>
    <row r="122" spans="1:2" ht="23.25">
      <c r="A122" s="256" t="s">
        <v>527</v>
      </c>
      <c r="B122" s="124">
        <f>VLOOKUP(A122,'Bon de Commande Q3 2024'!F:O,10,FALSE)</f>
        <v>0</v>
      </c>
    </row>
    <row r="123" spans="1:2" ht="23.25">
      <c r="A123" s="256" t="s">
        <v>531</v>
      </c>
      <c r="B123" s="124">
        <f>VLOOKUP(A123,'Bon de Commande Q3 2024'!F:O,10,FALSE)</f>
        <v>0</v>
      </c>
    </row>
    <row r="124" spans="1:2" ht="23.25">
      <c r="A124" s="256" t="s">
        <v>535</v>
      </c>
      <c r="B124" s="124">
        <f>VLOOKUP(A124,'Bon de Commande Q3 2024'!F:O,10,FALSE)</f>
        <v>0</v>
      </c>
    </row>
    <row r="125" spans="1:2" ht="23.25">
      <c r="A125" s="256" t="s">
        <v>539</v>
      </c>
      <c r="B125" s="124">
        <f>VLOOKUP(A125,'Bon de Commande Q3 2024'!F:O,10,FALSE)</f>
        <v>0</v>
      </c>
    </row>
    <row r="126" spans="1:2" ht="23.25">
      <c r="A126" s="256" t="s">
        <v>543</v>
      </c>
      <c r="B126" s="124">
        <f>VLOOKUP(A126,'Bon de Commande Q3 2024'!F:O,10,FALSE)</f>
        <v>0</v>
      </c>
    </row>
    <row r="127" spans="1:2" ht="23.25">
      <c r="A127" s="256" t="s">
        <v>547</v>
      </c>
      <c r="B127" s="124">
        <f>VLOOKUP(A127,'Bon de Commande Q3 2024'!F:O,10,FALSE)</f>
        <v>0</v>
      </c>
    </row>
    <row r="128" spans="1:2" ht="23.25">
      <c r="A128" s="256" t="s">
        <v>551</v>
      </c>
      <c r="B128" s="124">
        <f>VLOOKUP(A128,'Bon de Commande Q3 2024'!F:O,10,FALSE)</f>
        <v>0</v>
      </c>
    </row>
    <row r="129" spans="1:1">
      <c r="A129" s="220"/>
    </row>
    <row r="130" spans="1:1">
      <c r="A130" s="220"/>
    </row>
    <row r="131" spans="1:1">
      <c r="A131" s="220"/>
    </row>
    <row r="132" spans="1:1">
      <c r="A132" s="220"/>
    </row>
    <row r="133" spans="1:1">
      <c r="A133" s="220"/>
    </row>
    <row r="134" spans="1:1">
      <c r="A134" s="220"/>
    </row>
    <row r="135" spans="1:1">
      <c r="A135" s="220"/>
    </row>
    <row r="136" spans="1:1">
      <c r="A136" s="220"/>
    </row>
    <row r="137" spans="1:1">
      <c r="A137" s="220"/>
    </row>
    <row r="138" spans="1:1">
      <c r="A138" s="220"/>
    </row>
    <row r="139" spans="1:1">
      <c r="A139" s="220"/>
    </row>
    <row r="140" spans="1:1">
      <c r="A140" s="220"/>
    </row>
    <row r="141" spans="1:1">
      <c r="A141" s="220"/>
    </row>
    <row r="142" spans="1:1">
      <c r="A142" s="220"/>
    </row>
    <row r="143" spans="1:1">
      <c r="A143" s="220"/>
    </row>
    <row r="144" spans="1:1">
      <c r="A144" s="220"/>
    </row>
    <row r="145" spans="1:1">
      <c r="A145" s="220"/>
    </row>
    <row r="146" spans="1:1">
      <c r="A146" s="220"/>
    </row>
    <row r="147" spans="1:1">
      <c r="A147" s="220"/>
    </row>
    <row r="148" spans="1:1">
      <c r="A148" s="220"/>
    </row>
    <row r="149" spans="1:1">
      <c r="A149" s="220"/>
    </row>
    <row r="150" spans="1:1">
      <c r="A150" s="220"/>
    </row>
    <row r="151" spans="1:1">
      <c r="A151" s="220"/>
    </row>
    <row r="152" spans="1:1">
      <c r="A152" s="220"/>
    </row>
    <row r="153" spans="1:1">
      <c r="A153" s="220"/>
    </row>
    <row r="154" spans="1:1">
      <c r="A154" s="220"/>
    </row>
    <row r="155" spans="1:1">
      <c r="A155" s="220"/>
    </row>
    <row r="156" spans="1:1">
      <c r="A156" s="220"/>
    </row>
    <row r="157" spans="1:1">
      <c r="A157" s="220"/>
    </row>
    <row r="158" spans="1:1">
      <c r="A158" s="220"/>
    </row>
    <row r="159" spans="1:1">
      <c r="A159" s="220"/>
    </row>
    <row r="160" spans="1:1">
      <c r="A160" s="220"/>
    </row>
    <row r="161" spans="1:1">
      <c r="A161" s="220"/>
    </row>
    <row r="162" spans="1:1">
      <c r="A162" s="220"/>
    </row>
    <row r="163" spans="1:1">
      <c r="A163" s="220"/>
    </row>
    <row r="164" spans="1:1">
      <c r="A164" s="220"/>
    </row>
    <row r="165" spans="1:1">
      <c r="A165" s="220"/>
    </row>
    <row r="166" spans="1:1">
      <c r="A166" s="220"/>
    </row>
    <row r="167" spans="1:1">
      <c r="A167" s="220"/>
    </row>
    <row r="168" spans="1:1">
      <c r="A168" s="220"/>
    </row>
    <row r="169" spans="1:1">
      <c r="A169" s="220"/>
    </row>
    <row r="170" spans="1:1">
      <c r="A170" s="220"/>
    </row>
    <row r="171" spans="1:1">
      <c r="A171" s="220"/>
    </row>
    <row r="172" spans="1:1">
      <c r="A172" s="220"/>
    </row>
    <row r="173" spans="1:1">
      <c r="A173" s="220"/>
    </row>
    <row r="174" spans="1:1">
      <c r="A174" s="220"/>
    </row>
    <row r="175" spans="1:1">
      <c r="A175" s="220"/>
    </row>
  </sheetData>
  <conditionalFormatting sqref="A28">
    <cfRule type="duplicateValues" dxfId="9" priority="1"/>
  </conditionalFormatting>
  <conditionalFormatting sqref="A29:A31">
    <cfRule type="duplicateValues" dxfId="8" priority="10"/>
  </conditionalFormatting>
  <conditionalFormatting sqref="A33">
    <cfRule type="duplicateValues" dxfId="7" priority="9"/>
  </conditionalFormatting>
  <conditionalFormatting sqref="A34 A36">
    <cfRule type="duplicateValues" dxfId="6" priority="6"/>
  </conditionalFormatting>
  <conditionalFormatting sqref="A35">
    <cfRule type="duplicateValues" dxfId="5" priority="7"/>
  </conditionalFormatting>
  <conditionalFormatting sqref="A37:A39">
    <cfRule type="duplicateValues" dxfId="4" priority="8"/>
  </conditionalFormatting>
  <conditionalFormatting sqref="A86">
    <cfRule type="duplicateValues" dxfId="3" priority="3"/>
  </conditionalFormatting>
  <conditionalFormatting sqref="A89">
    <cfRule type="duplicateValues" dxfId="2" priority="5"/>
  </conditionalFormatting>
  <conditionalFormatting sqref="A92">
    <cfRule type="duplicateValues" dxfId="1" priority="4"/>
  </conditionalFormatting>
  <conditionalFormatting sqref="A93">
    <cfRule type="duplicateValues" dxfId="0" priority="2"/>
  </conditionalFormatting>
  <pageMargins left="0.7" right="0.7" top="0.75" bottom="0.75" header="0.3" footer="0.3"/>
  <pageSetup paperSize="9"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263"/>
  <sheetViews>
    <sheetView showGridLines="0" zoomScale="85" zoomScaleNormal="85" zoomScaleSheetLayoutView="85" workbookViewId="0">
      <selection activeCell="M79" sqref="M79"/>
    </sheetView>
  </sheetViews>
  <sheetFormatPr defaultColWidth="11.5703125" defaultRowHeight="15"/>
  <cols>
    <col min="1" max="1" width="22.140625" style="15" customWidth="1"/>
    <col min="2" max="2" width="17" style="15" customWidth="1"/>
    <col min="3" max="3" width="69.85546875" style="22" bestFit="1" customWidth="1"/>
    <col min="4" max="4" width="5.7109375" style="5" customWidth="1"/>
    <col min="5" max="5" width="11.42578125" style="29" customWidth="1"/>
    <col min="6" max="6" width="11.7109375" style="5" customWidth="1"/>
    <col min="7" max="7" width="13.7109375" style="37" customWidth="1"/>
    <col min="9" max="9" width="10.7109375" customWidth="1"/>
    <col min="10" max="10" width="9" customWidth="1"/>
    <col min="12" max="12" width="11.5703125" style="9"/>
  </cols>
  <sheetData>
    <row r="1" spans="1:13" ht="104.25" customHeight="1">
      <c r="A1" s="73"/>
      <c r="B1" s="68"/>
      <c r="C1" s="238" t="s">
        <v>555</v>
      </c>
      <c r="D1" s="85"/>
      <c r="E1" s="69"/>
      <c r="F1" s="70"/>
      <c r="G1" s="71"/>
      <c r="H1" s="72"/>
      <c r="I1" s="72"/>
      <c r="J1" s="148"/>
      <c r="K1" s="147"/>
      <c r="L1" s="232"/>
      <c r="M1" s="74"/>
    </row>
    <row r="3" spans="1:13" s="126" customFormat="1" ht="18.75">
      <c r="A3" s="121" t="s">
        <v>2</v>
      </c>
      <c r="B3" s="121"/>
      <c r="C3" s="123"/>
      <c r="D3" s="124"/>
      <c r="E3" s="125"/>
      <c r="F3" s="124"/>
      <c r="L3" s="129"/>
    </row>
    <row r="4" spans="1:13" s="126" customFormat="1" ht="18.75">
      <c r="A4" s="121" t="s">
        <v>3</v>
      </c>
      <c r="B4" s="121"/>
      <c r="C4" s="123"/>
      <c r="D4" s="124"/>
      <c r="E4" s="125"/>
      <c r="F4" s="124"/>
      <c r="L4" s="129"/>
    </row>
    <row r="5" spans="1:13" s="126" customFormat="1" ht="18.75">
      <c r="A5" s="121" t="s">
        <v>556</v>
      </c>
      <c r="B5" s="121"/>
      <c r="C5" s="127"/>
      <c r="D5" s="124"/>
      <c r="E5" s="125"/>
      <c r="F5" s="124"/>
      <c r="L5" s="129"/>
    </row>
    <row r="6" spans="1:13" s="126" customFormat="1" ht="23.25" customHeight="1">
      <c r="A6" s="121" t="s">
        <v>5</v>
      </c>
      <c r="B6" s="121"/>
      <c r="C6" s="123"/>
      <c r="D6" s="124"/>
      <c r="E6" s="125"/>
      <c r="F6" s="124"/>
      <c r="L6" s="129"/>
    </row>
    <row r="7" spans="1:13" s="126" customFormat="1" ht="22.5" customHeight="1">
      <c r="A7" s="121" t="s">
        <v>557</v>
      </c>
      <c r="B7" s="121"/>
      <c r="C7" s="123"/>
      <c r="D7" s="124"/>
      <c r="E7" s="125"/>
      <c r="F7" s="124"/>
      <c r="L7" s="129"/>
    </row>
    <row r="8" spans="1:13" s="126" customFormat="1" ht="22.5" customHeight="1">
      <c r="A8" s="121" t="s">
        <v>558</v>
      </c>
      <c r="B8" s="108"/>
      <c r="C8" s="128"/>
      <c r="D8" s="124"/>
      <c r="E8" s="125"/>
      <c r="F8" s="124"/>
      <c r="L8" s="233"/>
    </row>
    <row r="9" spans="1:13" ht="23.25">
      <c r="H9" s="151"/>
      <c r="I9" s="151"/>
      <c r="J9" s="151"/>
    </row>
    <row r="10" spans="1:13" ht="26.25" customHeight="1">
      <c r="A10" s="282" t="s">
        <v>559</v>
      </c>
      <c r="B10" s="282"/>
      <c r="C10" s="282"/>
      <c r="D10" s="282"/>
      <c r="E10" s="282"/>
      <c r="F10" s="282"/>
      <c r="G10" s="282"/>
    </row>
    <row r="11" spans="1:13" ht="26.25">
      <c r="A11" s="282" t="s">
        <v>560</v>
      </c>
      <c r="B11" s="282"/>
      <c r="C11" s="282"/>
      <c r="D11" s="282"/>
      <c r="E11" s="282"/>
      <c r="F11" s="282"/>
      <c r="G11" s="282"/>
    </row>
    <row r="12" spans="1:13">
      <c r="A12" s="38"/>
      <c r="B12" s="38"/>
      <c r="C12" s="39"/>
      <c r="G12" s="40"/>
    </row>
    <row r="13" spans="1:13" s="126" customFormat="1" ht="37.5">
      <c r="A13" s="98" t="s">
        <v>561</v>
      </c>
      <c r="B13" s="98" t="s">
        <v>562</v>
      </c>
      <c r="C13" s="99" t="s">
        <v>563</v>
      </c>
      <c r="D13" s="100" t="s">
        <v>19</v>
      </c>
      <c r="E13" s="100" t="s">
        <v>564</v>
      </c>
      <c r="F13" s="100" t="s">
        <v>565</v>
      </c>
      <c r="G13" s="101" t="s">
        <v>566</v>
      </c>
      <c r="L13" s="129"/>
    </row>
    <row r="14" spans="1:13" s="126" customFormat="1" ht="18.75">
      <c r="A14" s="131"/>
      <c r="B14" s="131"/>
      <c r="C14" s="132" t="s">
        <v>567</v>
      </c>
      <c r="D14" s="105"/>
      <c r="E14" s="133"/>
      <c r="F14" s="133"/>
      <c r="G14" s="134"/>
      <c r="L14" s="129"/>
    </row>
    <row r="15" spans="1:13" s="126" customFormat="1" ht="18.75">
      <c r="A15" s="260" t="s">
        <v>568</v>
      </c>
      <c r="B15" s="135" t="s">
        <v>569</v>
      </c>
      <c r="C15" s="136" t="s">
        <v>570</v>
      </c>
      <c r="D15" s="137">
        <v>3</v>
      </c>
      <c r="E15" s="237">
        <v>3.54</v>
      </c>
      <c r="F15" s="138"/>
      <c r="G15" s="101">
        <f>E15*F15</f>
        <v>0</v>
      </c>
    </row>
    <row r="16" spans="1:13" s="126" customFormat="1" ht="18.75">
      <c r="A16" s="260" t="s">
        <v>571</v>
      </c>
      <c r="B16" s="135" t="s">
        <v>572</v>
      </c>
      <c r="C16" s="136" t="s">
        <v>573</v>
      </c>
      <c r="D16" s="137">
        <v>1</v>
      </c>
      <c r="E16" s="237">
        <v>7.85</v>
      </c>
      <c r="F16" s="138"/>
      <c r="G16" s="101">
        <f t="shared" ref="G16:G79" si="0">E16*F16</f>
        <v>0</v>
      </c>
    </row>
    <row r="17" spans="1:7" s="126" customFormat="1" ht="18.75">
      <c r="A17" s="260" t="s">
        <v>574</v>
      </c>
      <c r="B17" s="135" t="s">
        <v>575</v>
      </c>
      <c r="C17" s="136" t="s">
        <v>576</v>
      </c>
      <c r="D17" s="137">
        <v>1</v>
      </c>
      <c r="E17" s="237">
        <v>18.66</v>
      </c>
      <c r="F17" s="138"/>
      <c r="G17" s="101">
        <f t="shared" si="0"/>
        <v>0</v>
      </c>
    </row>
    <row r="18" spans="1:7" s="126" customFormat="1" ht="18.75">
      <c r="A18" s="260" t="s">
        <v>577</v>
      </c>
      <c r="B18" s="135" t="s">
        <v>578</v>
      </c>
      <c r="C18" s="136" t="s">
        <v>579</v>
      </c>
      <c r="D18" s="137">
        <v>1</v>
      </c>
      <c r="E18" s="237">
        <v>3.54</v>
      </c>
      <c r="F18" s="138"/>
      <c r="G18" s="101">
        <f t="shared" si="0"/>
        <v>0</v>
      </c>
    </row>
    <row r="19" spans="1:7" s="126" customFormat="1" ht="18.75">
      <c r="A19" s="260" t="s">
        <v>580</v>
      </c>
      <c r="B19" s="135" t="s">
        <v>581</v>
      </c>
      <c r="C19" s="136" t="s">
        <v>582</v>
      </c>
      <c r="D19" s="137">
        <v>1</v>
      </c>
      <c r="E19" s="237">
        <v>7.85</v>
      </c>
      <c r="F19" s="138"/>
      <c r="G19" s="101">
        <f t="shared" si="0"/>
        <v>0</v>
      </c>
    </row>
    <row r="20" spans="1:7" s="126" customFormat="1" ht="18.75">
      <c r="A20" s="260" t="s">
        <v>583</v>
      </c>
      <c r="B20" s="135" t="s">
        <v>584</v>
      </c>
      <c r="C20" s="136" t="s">
        <v>585</v>
      </c>
      <c r="D20" s="137">
        <v>1</v>
      </c>
      <c r="E20" s="237">
        <v>18.66</v>
      </c>
      <c r="F20" s="138"/>
      <c r="G20" s="101">
        <f t="shared" si="0"/>
        <v>0</v>
      </c>
    </row>
    <row r="21" spans="1:7" s="126" customFormat="1" ht="18.75">
      <c r="A21" s="260" t="s">
        <v>586</v>
      </c>
      <c r="B21" s="135" t="s">
        <v>587</v>
      </c>
      <c r="C21" s="136" t="s">
        <v>588</v>
      </c>
      <c r="D21" s="137">
        <v>6</v>
      </c>
      <c r="E21" s="237">
        <v>4.76</v>
      </c>
      <c r="F21" s="138"/>
      <c r="G21" s="101">
        <f t="shared" si="0"/>
        <v>0</v>
      </c>
    </row>
    <row r="22" spans="1:7" s="126" customFormat="1" ht="18.75">
      <c r="A22" s="260" t="s">
        <v>589</v>
      </c>
      <c r="B22" s="135" t="s">
        <v>590</v>
      </c>
      <c r="C22" s="136" t="s">
        <v>591</v>
      </c>
      <c r="D22" s="137">
        <v>3</v>
      </c>
      <c r="E22" s="237">
        <v>4.83</v>
      </c>
      <c r="F22" s="138"/>
      <c r="G22" s="101">
        <f t="shared" si="0"/>
        <v>0</v>
      </c>
    </row>
    <row r="23" spans="1:7" s="126" customFormat="1" ht="18.75">
      <c r="A23" s="260" t="s">
        <v>592</v>
      </c>
      <c r="B23" s="135" t="s">
        <v>593</v>
      </c>
      <c r="C23" s="136" t="s">
        <v>594</v>
      </c>
      <c r="D23" s="137">
        <v>1</v>
      </c>
      <c r="E23" s="237">
        <v>10.119999999999999</v>
      </c>
      <c r="F23" s="138"/>
      <c r="G23" s="101">
        <f t="shared" si="0"/>
        <v>0</v>
      </c>
    </row>
    <row r="24" spans="1:7" s="126" customFormat="1" ht="18.75">
      <c r="A24" s="260" t="s">
        <v>595</v>
      </c>
      <c r="B24" s="135" t="s">
        <v>596</v>
      </c>
      <c r="C24" s="136" t="s">
        <v>597</v>
      </c>
      <c r="D24" s="137">
        <v>1</v>
      </c>
      <c r="E24" s="237">
        <v>23.27</v>
      </c>
      <c r="F24" s="138"/>
      <c r="G24" s="101">
        <f t="shared" si="0"/>
        <v>0</v>
      </c>
    </row>
    <row r="25" spans="1:7" s="126" customFormat="1" ht="18.75">
      <c r="A25" s="260" t="s">
        <v>598</v>
      </c>
      <c r="B25" s="135" t="s">
        <v>599</v>
      </c>
      <c r="C25" s="136" t="s">
        <v>600</v>
      </c>
      <c r="D25" s="137">
        <v>1</v>
      </c>
      <c r="E25" s="237">
        <v>10.27</v>
      </c>
      <c r="F25" s="138"/>
      <c r="G25" s="101">
        <f t="shared" si="0"/>
        <v>0</v>
      </c>
    </row>
    <row r="26" spans="1:7" s="126" customFormat="1" ht="18.75">
      <c r="A26" s="260" t="s">
        <v>601</v>
      </c>
      <c r="B26" s="135" t="s">
        <v>602</v>
      </c>
      <c r="C26" s="136" t="s">
        <v>603</v>
      </c>
      <c r="D26" s="137">
        <v>1</v>
      </c>
      <c r="E26" s="237">
        <v>28.01</v>
      </c>
      <c r="F26" s="138"/>
      <c r="G26" s="101">
        <f t="shared" si="0"/>
        <v>0</v>
      </c>
    </row>
    <row r="27" spans="1:7" s="126" customFormat="1" ht="18.75">
      <c r="A27" s="135"/>
      <c r="B27" s="135"/>
      <c r="C27" s="139" t="s">
        <v>604</v>
      </c>
      <c r="D27" s="137"/>
      <c r="E27" s="237"/>
      <c r="F27" s="138"/>
      <c r="G27" s="101"/>
    </row>
    <row r="28" spans="1:7" s="126" customFormat="1" ht="18.75">
      <c r="A28" s="260" t="s">
        <v>605</v>
      </c>
      <c r="B28" s="135" t="s">
        <v>606</v>
      </c>
      <c r="C28" s="136" t="s">
        <v>607</v>
      </c>
      <c r="D28" s="137">
        <v>1</v>
      </c>
      <c r="E28" s="237">
        <v>4.8099999999999996</v>
      </c>
      <c r="F28" s="138"/>
      <c r="G28" s="101">
        <f t="shared" si="0"/>
        <v>0</v>
      </c>
    </row>
    <row r="29" spans="1:7" s="126" customFormat="1" ht="18.75">
      <c r="A29" s="260" t="s">
        <v>608</v>
      </c>
      <c r="B29" s="135" t="s">
        <v>609</v>
      </c>
      <c r="C29" s="136" t="s">
        <v>610</v>
      </c>
      <c r="D29" s="137">
        <v>1</v>
      </c>
      <c r="E29" s="237">
        <v>11.81</v>
      </c>
      <c r="F29" s="138"/>
      <c r="G29" s="101">
        <f t="shared" si="0"/>
        <v>0</v>
      </c>
    </row>
    <row r="30" spans="1:7" s="126" customFormat="1" ht="18.75">
      <c r="A30" s="260" t="s">
        <v>611</v>
      </c>
      <c r="B30" s="135" t="s">
        <v>612</v>
      </c>
      <c r="C30" s="136" t="s">
        <v>613</v>
      </c>
      <c r="D30" s="137">
        <v>1</v>
      </c>
      <c r="E30" s="237">
        <v>3.54</v>
      </c>
      <c r="F30" s="138"/>
      <c r="G30" s="101">
        <f t="shared" si="0"/>
        <v>0</v>
      </c>
    </row>
    <row r="31" spans="1:7" s="126" customFormat="1" ht="18.75">
      <c r="A31" s="260" t="s">
        <v>614</v>
      </c>
      <c r="B31" s="135" t="s">
        <v>615</v>
      </c>
      <c r="C31" s="136" t="s">
        <v>616</v>
      </c>
      <c r="D31" s="137">
        <v>1</v>
      </c>
      <c r="E31" s="237">
        <v>7.85</v>
      </c>
      <c r="F31" s="138"/>
      <c r="G31" s="101">
        <f t="shared" si="0"/>
        <v>0</v>
      </c>
    </row>
    <row r="32" spans="1:7" s="126" customFormat="1" ht="18.75">
      <c r="A32" s="260" t="s">
        <v>617</v>
      </c>
      <c r="B32" s="135" t="s">
        <v>618</v>
      </c>
      <c r="C32" s="136" t="s">
        <v>619</v>
      </c>
      <c r="D32" s="137">
        <v>1</v>
      </c>
      <c r="E32" s="237">
        <v>18.66</v>
      </c>
      <c r="F32" s="138"/>
      <c r="G32" s="101">
        <f t="shared" si="0"/>
        <v>0</v>
      </c>
    </row>
    <row r="33" spans="1:7" s="126" customFormat="1" ht="18.75">
      <c r="A33" s="260" t="s">
        <v>620</v>
      </c>
      <c r="B33" s="135" t="s">
        <v>621</v>
      </c>
      <c r="C33" s="136" t="s">
        <v>622</v>
      </c>
      <c r="D33" s="137">
        <v>3</v>
      </c>
      <c r="E33" s="237">
        <v>4.8099999999999996</v>
      </c>
      <c r="F33" s="138"/>
      <c r="G33" s="101">
        <f t="shared" si="0"/>
        <v>0</v>
      </c>
    </row>
    <row r="34" spans="1:7" s="126" customFormat="1" ht="18.75">
      <c r="A34" s="260" t="s">
        <v>623</v>
      </c>
      <c r="B34" s="135" t="s">
        <v>624</v>
      </c>
      <c r="C34" s="136" t="s">
        <v>625</v>
      </c>
      <c r="D34" s="137">
        <v>1</v>
      </c>
      <c r="E34" s="237">
        <v>11.81</v>
      </c>
      <c r="F34" s="138"/>
      <c r="G34" s="101">
        <f t="shared" si="0"/>
        <v>0</v>
      </c>
    </row>
    <row r="35" spans="1:7" s="126" customFormat="1" ht="18.75">
      <c r="A35" s="260" t="s">
        <v>626</v>
      </c>
      <c r="B35" s="135" t="s">
        <v>627</v>
      </c>
      <c r="C35" s="136" t="s">
        <v>628</v>
      </c>
      <c r="D35" s="137">
        <v>3</v>
      </c>
      <c r="E35" s="237">
        <v>4.83</v>
      </c>
      <c r="F35" s="138"/>
      <c r="G35" s="101">
        <f t="shared" si="0"/>
        <v>0</v>
      </c>
    </row>
    <row r="36" spans="1:7" s="126" customFormat="1" ht="18.75">
      <c r="A36" s="135"/>
      <c r="B36" s="135"/>
      <c r="C36" s="140" t="s">
        <v>629</v>
      </c>
      <c r="D36" s="137"/>
      <c r="E36" s="237"/>
      <c r="F36" s="138"/>
      <c r="G36" s="101"/>
    </row>
    <row r="37" spans="1:7" s="126" customFormat="1" ht="18.75">
      <c r="A37" s="260" t="s">
        <v>630</v>
      </c>
      <c r="B37" s="135" t="s">
        <v>631</v>
      </c>
      <c r="C37" s="136" t="s">
        <v>632</v>
      </c>
      <c r="D37" s="137">
        <v>3</v>
      </c>
      <c r="E37" s="237">
        <v>4.83</v>
      </c>
      <c r="F37" s="138"/>
      <c r="G37" s="101">
        <f t="shared" si="0"/>
        <v>0</v>
      </c>
    </row>
    <row r="38" spans="1:7" s="126" customFormat="1" ht="18.75">
      <c r="A38" s="260" t="s">
        <v>633</v>
      </c>
      <c r="B38" s="135" t="s">
        <v>634</v>
      </c>
      <c r="C38" s="136" t="s">
        <v>635</v>
      </c>
      <c r="D38" s="137">
        <v>1</v>
      </c>
      <c r="E38" s="237">
        <v>11.88</v>
      </c>
      <c r="F38" s="138"/>
      <c r="G38" s="101">
        <f t="shared" si="0"/>
        <v>0</v>
      </c>
    </row>
    <row r="39" spans="1:7" s="126" customFormat="1" ht="18.75">
      <c r="A39" s="260" t="s">
        <v>636</v>
      </c>
      <c r="B39" s="135" t="s">
        <v>637</v>
      </c>
      <c r="C39" s="136" t="s">
        <v>638</v>
      </c>
      <c r="D39" s="137">
        <v>3</v>
      </c>
      <c r="E39" s="237">
        <v>10.32</v>
      </c>
      <c r="F39" s="138"/>
      <c r="G39" s="101">
        <f t="shared" si="0"/>
        <v>0</v>
      </c>
    </row>
    <row r="40" spans="1:7" s="126" customFormat="1" ht="18.75">
      <c r="A40" s="260" t="s">
        <v>639</v>
      </c>
      <c r="B40" s="135" t="s">
        <v>640</v>
      </c>
      <c r="C40" s="136" t="s">
        <v>641</v>
      </c>
      <c r="D40" s="137">
        <v>1</v>
      </c>
      <c r="E40" s="237">
        <v>32.28</v>
      </c>
      <c r="F40" s="138"/>
      <c r="G40" s="101">
        <f t="shared" si="0"/>
        <v>0</v>
      </c>
    </row>
    <row r="41" spans="1:7" s="126" customFormat="1" ht="18.75">
      <c r="A41" s="260" t="s">
        <v>642</v>
      </c>
      <c r="B41" s="135" t="s">
        <v>643</v>
      </c>
      <c r="C41" s="136" t="s">
        <v>644</v>
      </c>
      <c r="D41" s="137">
        <v>3</v>
      </c>
      <c r="E41" s="237">
        <v>10.32</v>
      </c>
      <c r="F41" s="138"/>
      <c r="G41" s="101">
        <f t="shared" si="0"/>
        <v>0</v>
      </c>
    </row>
    <row r="42" spans="1:7" s="126" customFormat="1" ht="18.75">
      <c r="A42" s="260" t="s">
        <v>645</v>
      </c>
      <c r="B42" s="135" t="s">
        <v>646</v>
      </c>
      <c r="C42" s="136" t="s">
        <v>647</v>
      </c>
      <c r="D42" s="137">
        <v>1</v>
      </c>
      <c r="E42" s="237">
        <v>32.28</v>
      </c>
      <c r="F42" s="138"/>
      <c r="G42" s="101">
        <f t="shared" si="0"/>
        <v>0</v>
      </c>
    </row>
    <row r="43" spans="1:7" s="126" customFormat="1" ht="18.75">
      <c r="A43" s="260" t="s">
        <v>648</v>
      </c>
      <c r="B43" s="135" t="s">
        <v>649</v>
      </c>
      <c r="C43" s="136" t="s">
        <v>650</v>
      </c>
      <c r="D43" s="137">
        <v>3</v>
      </c>
      <c r="E43" s="237">
        <v>10.32</v>
      </c>
      <c r="F43" s="138"/>
      <c r="G43" s="101">
        <f t="shared" si="0"/>
        <v>0</v>
      </c>
    </row>
    <row r="44" spans="1:7" s="126" customFormat="1" ht="18.75">
      <c r="A44" s="260" t="s">
        <v>651</v>
      </c>
      <c r="B44" s="135" t="s">
        <v>652</v>
      </c>
      <c r="C44" s="136" t="s">
        <v>653</v>
      </c>
      <c r="D44" s="137">
        <v>1</v>
      </c>
      <c r="E44" s="237">
        <v>32.28</v>
      </c>
      <c r="F44" s="138"/>
      <c r="G44" s="101">
        <f t="shared" si="0"/>
        <v>0</v>
      </c>
    </row>
    <row r="45" spans="1:7" s="126" customFormat="1" ht="18.75">
      <c r="A45" s="260" t="s">
        <v>654</v>
      </c>
      <c r="B45" s="135" t="s">
        <v>655</v>
      </c>
      <c r="C45" s="136" t="s">
        <v>656</v>
      </c>
      <c r="D45" s="137">
        <v>6</v>
      </c>
      <c r="E45" s="237">
        <v>4.76</v>
      </c>
      <c r="F45" s="138"/>
      <c r="G45" s="101">
        <f t="shared" si="0"/>
        <v>0</v>
      </c>
    </row>
    <row r="46" spans="1:7" s="126" customFormat="1" ht="18.75">
      <c r="A46" s="260" t="s">
        <v>657</v>
      </c>
      <c r="B46" s="135" t="s">
        <v>658</v>
      </c>
      <c r="C46" s="136" t="s">
        <v>659</v>
      </c>
      <c r="D46" s="137">
        <v>3</v>
      </c>
      <c r="E46" s="237">
        <v>4.83</v>
      </c>
      <c r="F46" s="138"/>
      <c r="G46" s="101">
        <f t="shared" si="0"/>
        <v>0</v>
      </c>
    </row>
    <row r="47" spans="1:7" s="126" customFormat="1" ht="18.75">
      <c r="A47" s="260" t="s">
        <v>660</v>
      </c>
      <c r="B47" s="135" t="s">
        <v>661</v>
      </c>
      <c r="C47" s="136" t="s">
        <v>662</v>
      </c>
      <c r="D47" s="137">
        <v>1</v>
      </c>
      <c r="E47" s="237">
        <v>11.88</v>
      </c>
      <c r="F47" s="138"/>
      <c r="G47" s="101">
        <f t="shared" si="0"/>
        <v>0</v>
      </c>
    </row>
    <row r="48" spans="1:7" s="126" customFormat="1" ht="18.75">
      <c r="A48" s="260" t="s">
        <v>663</v>
      </c>
      <c r="B48" s="135" t="s">
        <v>664</v>
      </c>
      <c r="C48" s="136" t="s">
        <v>665</v>
      </c>
      <c r="D48" s="137">
        <v>6</v>
      </c>
      <c r="E48" s="237">
        <v>4.76</v>
      </c>
      <c r="F48" s="138"/>
      <c r="G48" s="101">
        <f t="shared" si="0"/>
        <v>0</v>
      </c>
    </row>
    <row r="49" spans="1:7" s="126" customFormat="1" ht="18.75">
      <c r="A49" s="260" t="s">
        <v>666</v>
      </c>
      <c r="B49" s="135" t="s">
        <v>667</v>
      </c>
      <c r="C49" s="136" t="s">
        <v>668</v>
      </c>
      <c r="D49" s="137">
        <v>1</v>
      </c>
      <c r="E49" s="237">
        <v>4.8099999999999996</v>
      </c>
      <c r="F49" s="138"/>
      <c r="G49" s="101">
        <f t="shared" si="0"/>
        <v>0</v>
      </c>
    </row>
    <row r="50" spans="1:7" s="126" customFormat="1" ht="18.75">
      <c r="A50" s="260" t="s">
        <v>669</v>
      </c>
      <c r="B50" s="135" t="s">
        <v>670</v>
      </c>
      <c r="C50" s="136" t="s">
        <v>671</v>
      </c>
      <c r="D50" s="137">
        <v>1</v>
      </c>
      <c r="E50" s="237">
        <v>11.81</v>
      </c>
      <c r="F50" s="138"/>
      <c r="G50" s="101">
        <f t="shared" si="0"/>
        <v>0</v>
      </c>
    </row>
    <row r="51" spans="1:7" s="126" customFormat="1" ht="18.75">
      <c r="A51" s="260" t="s">
        <v>672</v>
      </c>
      <c r="B51" s="135" t="s">
        <v>673</v>
      </c>
      <c r="C51" s="136" t="s">
        <v>674</v>
      </c>
      <c r="D51" s="137">
        <v>1</v>
      </c>
      <c r="E51" s="237">
        <v>28.01</v>
      </c>
      <c r="F51" s="138"/>
      <c r="G51" s="101">
        <f t="shared" si="0"/>
        <v>0</v>
      </c>
    </row>
    <row r="52" spans="1:7" s="126" customFormat="1" ht="18.75">
      <c r="A52" s="260" t="s">
        <v>675</v>
      </c>
      <c r="B52" s="135" t="s">
        <v>676</v>
      </c>
      <c r="C52" s="136" t="s">
        <v>677</v>
      </c>
      <c r="D52" s="137">
        <v>3</v>
      </c>
      <c r="E52" s="237">
        <v>5.59</v>
      </c>
      <c r="F52" s="138"/>
      <c r="G52" s="101">
        <f t="shared" si="0"/>
        <v>0</v>
      </c>
    </row>
    <row r="53" spans="1:7" s="126" customFormat="1" ht="18.75">
      <c r="A53" s="260" t="s">
        <v>678</v>
      </c>
      <c r="B53" s="135" t="s">
        <v>679</v>
      </c>
      <c r="C53" s="136" t="s">
        <v>680</v>
      </c>
      <c r="D53" s="137">
        <v>3</v>
      </c>
      <c r="E53" s="237">
        <v>5.59</v>
      </c>
      <c r="F53" s="138"/>
      <c r="G53" s="101">
        <f t="shared" si="0"/>
        <v>0</v>
      </c>
    </row>
    <row r="54" spans="1:7" s="126" customFormat="1" ht="18.75">
      <c r="A54" s="260" t="s">
        <v>681</v>
      </c>
      <c r="B54" s="135">
        <v>300036</v>
      </c>
      <c r="C54" s="136" t="s">
        <v>682</v>
      </c>
      <c r="D54" s="137">
        <v>1</v>
      </c>
      <c r="E54" s="237">
        <v>12.7</v>
      </c>
      <c r="F54" s="138"/>
      <c r="G54" s="101">
        <f t="shared" si="0"/>
        <v>0</v>
      </c>
    </row>
    <row r="55" spans="1:7" s="126" customFormat="1" ht="18.75">
      <c r="A55" s="260" t="s">
        <v>683</v>
      </c>
      <c r="B55" s="135" t="s">
        <v>684</v>
      </c>
      <c r="C55" s="136" t="s">
        <v>685</v>
      </c>
      <c r="D55" s="137">
        <v>3</v>
      </c>
      <c r="E55" s="237">
        <v>5.59</v>
      </c>
      <c r="F55" s="138"/>
      <c r="G55" s="101">
        <f t="shared" si="0"/>
        <v>0</v>
      </c>
    </row>
    <row r="56" spans="1:7" s="126" customFormat="1" ht="18.75">
      <c r="A56" s="260" t="s">
        <v>686</v>
      </c>
      <c r="B56" s="135" t="s">
        <v>687</v>
      </c>
      <c r="C56" s="136" t="s">
        <v>688</v>
      </c>
      <c r="D56" s="137">
        <v>1</v>
      </c>
      <c r="E56" s="237">
        <v>12.7</v>
      </c>
      <c r="F56" s="138"/>
      <c r="G56" s="101">
        <f t="shared" si="0"/>
        <v>0</v>
      </c>
    </row>
    <row r="57" spans="1:7" s="126" customFormat="1" ht="18.75">
      <c r="A57" s="260" t="s">
        <v>689</v>
      </c>
      <c r="B57" s="135" t="s">
        <v>690</v>
      </c>
      <c r="C57" s="136" t="s">
        <v>691</v>
      </c>
      <c r="D57" s="137">
        <v>3</v>
      </c>
      <c r="E57" s="237">
        <v>5.61</v>
      </c>
      <c r="F57" s="138"/>
      <c r="G57" s="101">
        <f t="shared" si="0"/>
        <v>0</v>
      </c>
    </row>
    <row r="58" spans="1:7" s="126" customFormat="1" ht="18.75">
      <c r="A58" s="260" t="s">
        <v>692</v>
      </c>
      <c r="B58" s="135" t="s">
        <v>693</v>
      </c>
      <c r="C58" s="136" t="s">
        <v>694</v>
      </c>
      <c r="D58" s="137">
        <v>3</v>
      </c>
      <c r="E58" s="237">
        <v>5.59</v>
      </c>
      <c r="F58" s="138"/>
      <c r="G58" s="101">
        <f t="shared" si="0"/>
        <v>0</v>
      </c>
    </row>
    <row r="59" spans="1:7" s="126" customFormat="1" ht="18.75">
      <c r="A59" s="135"/>
      <c r="B59" s="135"/>
      <c r="C59" s="141" t="s">
        <v>695</v>
      </c>
      <c r="D59" s="137"/>
      <c r="E59" s="237"/>
      <c r="F59" s="138"/>
      <c r="G59" s="101"/>
    </row>
    <row r="60" spans="1:7" s="126" customFormat="1" ht="18.75">
      <c r="A60" s="260" t="s">
        <v>696</v>
      </c>
      <c r="B60" s="135" t="s">
        <v>697</v>
      </c>
      <c r="C60" s="136" t="s">
        <v>698</v>
      </c>
      <c r="D60" s="137">
        <v>3</v>
      </c>
      <c r="E60" s="237">
        <v>5.59</v>
      </c>
      <c r="F60" s="138"/>
      <c r="G60" s="101">
        <f t="shared" si="0"/>
        <v>0</v>
      </c>
    </row>
    <row r="61" spans="1:7" s="126" customFormat="1" ht="18.75">
      <c r="A61" s="260" t="s">
        <v>699</v>
      </c>
      <c r="B61" s="135" t="s">
        <v>700</v>
      </c>
      <c r="C61" s="136" t="s">
        <v>701</v>
      </c>
      <c r="D61" s="137">
        <v>1</v>
      </c>
      <c r="E61" s="237">
        <v>12.7</v>
      </c>
      <c r="F61" s="138"/>
      <c r="G61" s="101">
        <f t="shared" si="0"/>
        <v>0</v>
      </c>
    </row>
    <row r="62" spans="1:7" s="126" customFormat="1" ht="18.75">
      <c r="A62" s="260" t="s">
        <v>702</v>
      </c>
      <c r="B62" s="135" t="s">
        <v>703</v>
      </c>
      <c r="C62" s="136" t="s">
        <v>704</v>
      </c>
      <c r="D62" s="137">
        <v>1</v>
      </c>
      <c r="E62" s="237">
        <v>4.8099999999999996</v>
      </c>
      <c r="F62" s="138"/>
      <c r="G62" s="101">
        <f t="shared" si="0"/>
        <v>0</v>
      </c>
    </row>
    <row r="63" spans="1:7" s="126" customFormat="1" ht="18.75">
      <c r="A63" s="260" t="s">
        <v>705</v>
      </c>
      <c r="B63" s="135" t="s">
        <v>706</v>
      </c>
      <c r="C63" s="136" t="s">
        <v>707</v>
      </c>
      <c r="D63" s="137">
        <v>1</v>
      </c>
      <c r="E63" s="237">
        <v>11.81</v>
      </c>
      <c r="F63" s="138"/>
      <c r="G63" s="101">
        <f t="shared" si="0"/>
        <v>0</v>
      </c>
    </row>
    <row r="64" spans="1:7" s="126" customFormat="1" ht="18.75">
      <c r="A64" s="260" t="s">
        <v>708</v>
      </c>
      <c r="B64" s="135" t="s">
        <v>709</v>
      </c>
      <c r="C64" s="136" t="s">
        <v>710</v>
      </c>
      <c r="D64" s="137">
        <v>6</v>
      </c>
      <c r="E64" s="237">
        <v>6.75</v>
      </c>
      <c r="F64" s="138"/>
      <c r="G64" s="101">
        <f t="shared" si="0"/>
        <v>0</v>
      </c>
    </row>
    <row r="65" spans="1:7" s="126" customFormat="1" ht="18.75">
      <c r="A65" s="260" t="s">
        <v>711</v>
      </c>
      <c r="B65" s="135" t="s">
        <v>712</v>
      </c>
      <c r="C65" s="136" t="s">
        <v>713</v>
      </c>
      <c r="D65" s="137">
        <v>6</v>
      </c>
      <c r="E65" s="237">
        <v>11.58</v>
      </c>
      <c r="F65" s="138"/>
      <c r="G65" s="101">
        <f t="shared" si="0"/>
        <v>0</v>
      </c>
    </row>
    <row r="66" spans="1:7" s="126" customFormat="1" ht="18.75">
      <c r="A66" s="260" t="s">
        <v>714</v>
      </c>
      <c r="B66" s="135" t="s">
        <v>715</v>
      </c>
      <c r="C66" s="136" t="s">
        <v>716</v>
      </c>
      <c r="D66" s="137">
        <v>3</v>
      </c>
      <c r="E66" s="237">
        <v>5.59</v>
      </c>
      <c r="F66" s="138"/>
      <c r="G66" s="101">
        <f t="shared" si="0"/>
        <v>0</v>
      </c>
    </row>
    <row r="67" spans="1:7" s="126" customFormat="1" ht="18.75">
      <c r="A67" s="260" t="s">
        <v>717</v>
      </c>
      <c r="B67" s="135" t="s">
        <v>718</v>
      </c>
      <c r="C67" s="136" t="s">
        <v>719</v>
      </c>
      <c r="D67" s="137">
        <v>1</v>
      </c>
      <c r="E67" s="237">
        <v>12.7</v>
      </c>
      <c r="F67" s="138"/>
      <c r="G67" s="101">
        <f t="shared" si="0"/>
        <v>0</v>
      </c>
    </row>
    <row r="68" spans="1:7" s="126" customFormat="1" ht="18.75">
      <c r="A68" s="260" t="s">
        <v>720</v>
      </c>
      <c r="B68" s="135" t="s">
        <v>721</v>
      </c>
      <c r="C68" s="136" t="s">
        <v>722</v>
      </c>
      <c r="D68" s="137">
        <v>1</v>
      </c>
      <c r="E68" s="237">
        <v>37.369999999999997</v>
      </c>
      <c r="F68" s="138"/>
      <c r="G68" s="101">
        <f t="shared" si="0"/>
        <v>0</v>
      </c>
    </row>
    <row r="69" spans="1:7" s="126" customFormat="1" ht="18.75">
      <c r="A69" s="260" t="s">
        <v>723</v>
      </c>
      <c r="B69" s="135" t="s">
        <v>724</v>
      </c>
      <c r="C69" s="136" t="s">
        <v>725</v>
      </c>
      <c r="D69" s="137">
        <v>6</v>
      </c>
      <c r="E69" s="237">
        <v>4.76</v>
      </c>
      <c r="F69" s="138"/>
      <c r="G69" s="101">
        <f t="shared" si="0"/>
        <v>0</v>
      </c>
    </row>
    <row r="70" spans="1:7" s="126" customFormat="1" ht="18.75">
      <c r="A70" s="260" t="s">
        <v>726</v>
      </c>
      <c r="B70" s="135" t="s">
        <v>727</v>
      </c>
      <c r="C70" s="136" t="s">
        <v>728</v>
      </c>
      <c r="D70" s="137">
        <v>1</v>
      </c>
      <c r="E70" s="237">
        <v>4.8099999999999996</v>
      </c>
      <c r="F70" s="138"/>
      <c r="G70" s="101">
        <f t="shared" si="0"/>
        <v>0</v>
      </c>
    </row>
    <row r="71" spans="1:7" s="126" customFormat="1" ht="18.75">
      <c r="A71" s="260" t="s">
        <v>729</v>
      </c>
      <c r="B71" s="135" t="s">
        <v>730</v>
      </c>
      <c r="C71" s="136" t="s">
        <v>731</v>
      </c>
      <c r="D71" s="137">
        <v>1</v>
      </c>
      <c r="E71" s="237">
        <v>11.81</v>
      </c>
      <c r="F71" s="138"/>
      <c r="G71" s="101">
        <f t="shared" si="0"/>
        <v>0</v>
      </c>
    </row>
    <row r="72" spans="1:7" s="126" customFormat="1" ht="18.75">
      <c r="A72" s="260" t="s">
        <v>732</v>
      </c>
      <c r="B72" s="135" t="s">
        <v>733</v>
      </c>
      <c r="C72" s="136" t="s">
        <v>734</v>
      </c>
      <c r="D72" s="137">
        <v>1</v>
      </c>
      <c r="E72" s="237">
        <v>28.01</v>
      </c>
      <c r="F72" s="138"/>
      <c r="G72" s="101">
        <f t="shared" si="0"/>
        <v>0</v>
      </c>
    </row>
    <row r="73" spans="1:7" s="126" customFormat="1" ht="18.75">
      <c r="A73" s="260" t="s">
        <v>735</v>
      </c>
      <c r="B73" s="135" t="s">
        <v>736</v>
      </c>
      <c r="C73" s="136" t="s">
        <v>737</v>
      </c>
      <c r="D73" s="137">
        <v>6</v>
      </c>
      <c r="E73" s="237">
        <v>6.75</v>
      </c>
      <c r="F73" s="138"/>
      <c r="G73" s="101">
        <f t="shared" si="0"/>
        <v>0</v>
      </c>
    </row>
    <row r="74" spans="1:7" s="126" customFormat="1" ht="18.75">
      <c r="A74" s="260" t="s">
        <v>738</v>
      </c>
      <c r="B74" s="135" t="s">
        <v>739</v>
      </c>
      <c r="C74" s="136" t="s">
        <v>740</v>
      </c>
      <c r="D74" s="137">
        <v>1</v>
      </c>
      <c r="E74" s="237">
        <v>11.58</v>
      </c>
      <c r="F74" s="138"/>
      <c r="G74" s="101">
        <f t="shared" si="0"/>
        <v>0</v>
      </c>
    </row>
    <row r="75" spans="1:7" s="126" customFormat="1" ht="18.75">
      <c r="A75" s="260" t="s">
        <v>741</v>
      </c>
      <c r="B75" s="135" t="s">
        <v>742</v>
      </c>
      <c r="C75" s="136" t="s">
        <v>743</v>
      </c>
      <c r="D75" s="137">
        <v>3</v>
      </c>
      <c r="E75" s="237">
        <v>5.59</v>
      </c>
      <c r="F75" s="138"/>
      <c r="G75" s="101">
        <f t="shared" si="0"/>
        <v>0</v>
      </c>
    </row>
    <row r="76" spans="1:7" s="126" customFormat="1" ht="18.75">
      <c r="A76" s="260" t="s">
        <v>744</v>
      </c>
      <c r="B76" s="135" t="s">
        <v>745</v>
      </c>
      <c r="C76" s="136" t="s">
        <v>746</v>
      </c>
      <c r="D76" s="137">
        <v>3</v>
      </c>
      <c r="E76" s="237">
        <v>5.61</v>
      </c>
      <c r="F76" s="138"/>
      <c r="G76" s="101">
        <f t="shared" si="0"/>
        <v>0</v>
      </c>
    </row>
    <row r="77" spans="1:7" s="126" customFormat="1" ht="18.75">
      <c r="A77" s="260" t="s">
        <v>747</v>
      </c>
      <c r="B77" s="135" t="s">
        <v>748</v>
      </c>
      <c r="C77" s="136" t="s">
        <v>749</v>
      </c>
      <c r="D77" s="137">
        <v>28</v>
      </c>
      <c r="E77" s="237">
        <v>12.76</v>
      </c>
      <c r="F77" s="138"/>
      <c r="G77" s="101">
        <f t="shared" si="0"/>
        <v>0</v>
      </c>
    </row>
    <row r="78" spans="1:7" s="126" customFormat="1" ht="18.75">
      <c r="A78" s="260" t="s">
        <v>750</v>
      </c>
      <c r="B78" s="135" t="s">
        <v>751</v>
      </c>
      <c r="C78" s="136" t="s">
        <v>752</v>
      </c>
      <c r="D78" s="137">
        <v>6</v>
      </c>
      <c r="E78" s="237">
        <v>6.75</v>
      </c>
      <c r="F78" s="138"/>
      <c r="G78" s="101">
        <f t="shared" si="0"/>
        <v>0</v>
      </c>
    </row>
    <row r="79" spans="1:7" s="126" customFormat="1" ht="18.75">
      <c r="A79" s="260" t="s">
        <v>753</v>
      </c>
      <c r="B79" s="135" t="s">
        <v>754</v>
      </c>
      <c r="C79" s="136" t="s">
        <v>755</v>
      </c>
      <c r="D79" s="137">
        <v>6</v>
      </c>
      <c r="E79" s="237">
        <v>11.58</v>
      </c>
      <c r="F79" s="138"/>
      <c r="G79" s="101">
        <f t="shared" si="0"/>
        <v>0</v>
      </c>
    </row>
    <row r="80" spans="1:7" s="126" customFormat="1" ht="18.75">
      <c r="A80" s="260" t="s">
        <v>756</v>
      </c>
      <c r="B80" s="135" t="s">
        <v>757</v>
      </c>
      <c r="C80" s="136" t="s">
        <v>758</v>
      </c>
      <c r="D80" s="137">
        <v>3</v>
      </c>
      <c r="E80" s="237">
        <v>5.61</v>
      </c>
      <c r="F80" s="138"/>
      <c r="G80" s="101">
        <f t="shared" ref="G80:G86" si="1">E80*F80</f>
        <v>0</v>
      </c>
    </row>
    <row r="81" spans="1:12" s="126" customFormat="1" ht="18.75">
      <c r="A81" s="260" t="s">
        <v>759</v>
      </c>
      <c r="B81" s="135" t="s">
        <v>760</v>
      </c>
      <c r="C81" s="136" t="s">
        <v>761</v>
      </c>
      <c r="D81" s="137">
        <v>1</v>
      </c>
      <c r="E81" s="237">
        <v>12.76</v>
      </c>
      <c r="F81" s="138"/>
      <c r="G81" s="101">
        <f t="shared" si="1"/>
        <v>0</v>
      </c>
    </row>
    <row r="82" spans="1:12" s="126" customFormat="1" ht="18.75">
      <c r="A82" s="260" t="s">
        <v>762</v>
      </c>
      <c r="B82" s="135" t="s">
        <v>763</v>
      </c>
      <c r="C82" s="136" t="s">
        <v>764</v>
      </c>
      <c r="D82" s="137">
        <v>6</v>
      </c>
      <c r="E82" s="237">
        <v>6.75</v>
      </c>
      <c r="F82" s="138"/>
      <c r="G82" s="101">
        <f t="shared" si="1"/>
        <v>0</v>
      </c>
    </row>
    <row r="83" spans="1:12" s="126" customFormat="1" ht="18.75">
      <c r="A83" s="260" t="s">
        <v>765</v>
      </c>
      <c r="B83" s="135" t="s">
        <v>766</v>
      </c>
      <c r="C83" s="136" t="s">
        <v>767</v>
      </c>
      <c r="D83" s="137">
        <v>6</v>
      </c>
      <c r="E83" s="237">
        <v>11.58</v>
      </c>
      <c r="F83" s="138"/>
      <c r="G83" s="101">
        <f t="shared" si="1"/>
        <v>0</v>
      </c>
    </row>
    <row r="84" spans="1:12" s="126" customFormat="1" ht="18.75">
      <c r="A84" s="135"/>
      <c r="B84" s="135"/>
      <c r="C84" s="142" t="s">
        <v>768</v>
      </c>
      <c r="D84" s="137"/>
      <c r="E84"/>
      <c r="F84" s="138"/>
      <c r="G84" s="101"/>
    </row>
    <row r="85" spans="1:12" s="126" customFormat="1" ht="18.75">
      <c r="A85" s="260" t="s">
        <v>769</v>
      </c>
      <c r="B85" s="135" t="s">
        <v>770</v>
      </c>
      <c r="C85" s="136" t="s">
        <v>771</v>
      </c>
      <c r="D85" s="137">
        <v>1</v>
      </c>
      <c r="E85" s="237">
        <v>3.56</v>
      </c>
      <c r="F85" s="138"/>
      <c r="G85" s="101">
        <f t="shared" si="1"/>
        <v>0</v>
      </c>
    </row>
    <row r="86" spans="1:12" s="126" customFormat="1" ht="18.75">
      <c r="A86" s="260" t="s">
        <v>772</v>
      </c>
      <c r="B86" s="135" t="s">
        <v>773</v>
      </c>
      <c r="C86" s="136" t="s">
        <v>774</v>
      </c>
      <c r="D86" s="137">
        <v>1</v>
      </c>
      <c r="E86" s="237">
        <v>7.88</v>
      </c>
      <c r="F86" s="138"/>
      <c r="G86" s="101">
        <f t="shared" si="1"/>
        <v>0</v>
      </c>
    </row>
    <row r="87" spans="1:12" s="126" customFormat="1" ht="17.25" customHeight="1">
      <c r="A87" s="143"/>
      <c r="B87" s="143"/>
      <c r="C87" s="128"/>
      <c r="D87" s="124"/>
      <c r="E87" s="144"/>
      <c r="F87" s="145"/>
      <c r="G87" s="146"/>
      <c r="L87" s="129"/>
    </row>
    <row r="88" spans="1:12" s="130" customFormat="1" ht="17.25" customHeight="1">
      <c r="A88" s="113"/>
      <c r="B88" s="113"/>
      <c r="C88" s="149" t="s">
        <v>775</v>
      </c>
      <c r="D88" s="114"/>
      <c r="E88" s="115"/>
      <c r="F88" s="116">
        <f>SUM(F15:F87)</f>
        <v>0</v>
      </c>
      <c r="G88" s="45">
        <f>SUM(G15:G86)</f>
        <v>0</v>
      </c>
      <c r="L88" s="234"/>
    </row>
    <row r="89" spans="1:12" s="130" customFormat="1" ht="17.25" customHeight="1">
      <c r="A89" s="113"/>
      <c r="B89" s="113"/>
      <c r="C89" s="149"/>
      <c r="D89" s="114"/>
      <c r="E89" s="115"/>
      <c r="F89" s="117"/>
      <c r="G89" s="45"/>
      <c r="L89" s="234"/>
    </row>
    <row r="90" spans="1:12" s="130" customFormat="1" ht="46.5">
      <c r="A90" s="118"/>
      <c r="B90" s="118"/>
      <c r="C90" s="239" t="s">
        <v>776</v>
      </c>
      <c r="D90" s="114"/>
      <c r="E90" s="119"/>
      <c r="F90" s="120"/>
      <c r="G90" s="120">
        <f>IF(F88&gt;39,40%,0)</f>
        <v>0</v>
      </c>
      <c r="L90" s="234"/>
    </row>
    <row r="91" spans="1:12" s="130" customFormat="1" ht="17.25" customHeight="1">
      <c r="A91" s="113"/>
      <c r="B91" s="113"/>
      <c r="C91" s="149"/>
      <c r="D91" s="114"/>
      <c r="E91" s="115"/>
      <c r="F91" s="114"/>
      <c r="G91" s="45"/>
      <c r="L91" s="234"/>
    </row>
    <row r="92" spans="1:12" s="130" customFormat="1" ht="17.25" customHeight="1">
      <c r="A92" s="113"/>
      <c r="B92" s="113"/>
      <c r="C92" s="149" t="s">
        <v>777</v>
      </c>
      <c r="D92" s="114"/>
      <c r="E92" s="115"/>
      <c r="F92" s="114"/>
      <c r="G92" s="45">
        <f>G88-(G88*G90)</f>
        <v>0</v>
      </c>
      <c r="L92" s="234"/>
    </row>
    <row r="93" spans="1:12" ht="17.25" customHeight="1">
      <c r="A93" s="41"/>
      <c r="B93" s="41"/>
      <c r="E93" s="14"/>
      <c r="F93" s="42"/>
      <c r="G93" s="43"/>
    </row>
    <row r="94" spans="1:12" ht="17.25" customHeight="1">
      <c r="A94" s="50" t="s">
        <v>778</v>
      </c>
      <c r="B94" s="41"/>
      <c r="C94" s="16"/>
      <c r="E94" s="14"/>
      <c r="F94" s="42"/>
      <c r="G94" s="43"/>
    </row>
    <row r="95" spans="1:12" ht="17.25" customHeight="1">
      <c r="A95" s="50" t="s">
        <v>779</v>
      </c>
      <c r="B95" s="41"/>
      <c r="C95" s="16"/>
      <c r="E95" s="14"/>
      <c r="F95" s="42"/>
      <c r="G95" s="43"/>
    </row>
    <row r="96" spans="1:12" ht="17.25" customHeight="1">
      <c r="A96" s="41"/>
      <c r="B96" s="41"/>
      <c r="E96" s="14"/>
      <c r="F96" s="42"/>
      <c r="G96" s="43"/>
    </row>
    <row r="97" spans="1:7" ht="17.25" customHeight="1">
      <c r="A97" s="41"/>
      <c r="B97" s="41"/>
      <c r="E97" s="14"/>
      <c r="F97" s="42"/>
      <c r="G97" s="43"/>
    </row>
    <row r="98" spans="1:7" ht="17.25" customHeight="1">
      <c r="A98" s="41"/>
      <c r="B98" s="41"/>
      <c r="E98" s="14"/>
      <c r="F98" s="42"/>
      <c r="G98" s="43"/>
    </row>
    <row r="99" spans="1:7" ht="17.25" customHeight="1">
      <c r="A99" s="41"/>
      <c r="B99" s="41"/>
      <c r="E99" s="14"/>
      <c r="F99" s="14"/>
      <c r="G99" s="48"/>
    </row>
    <row r="100" spans="1:7" ht="17.25" customHeight="1">
      <c r="A100" s="41"/>
      <c r="B100" s="41"/>
      <c r="E100" s="14"/>
      <c r="F100" s="42"/>
      <c r="G100" s="43"/>
    </row>
    <row r="101" spans="1:7" ht="17.25" customHeight="1">
      <c r="A101" s="41"/>
      <c r="B101" s="41"/>
      <c r="E101" s="14"/>
      <c r="F101" s="42"/>
      <c r="G101" s="43"/>
    </row>
    <row r="102" spans="1:7" ht="17.25" customHeight="1">
      <c r="A102" s="41"/>
      <c r="B102" s="41"/>
      <c r="D102" s="18"/>
      <c r="E102" s="17"/>
      <c r="F102" s="18"/>
      <c r="G102" s="48"/>
    </row>
    <row r="103" spans="1:7" ht="17.25" customHeight="1">
      <c r="A103" s="41"/>
      <c r="B103" s="41"/>
      <c r="E103" s="14"/>
      <c r="F103" s="42"/>
      <c r="G103" s="43"/>
    </row>
    <row r="104" spans="1:7" ht="17.25" customHeight="1">
      <c r="A104" s="41"/>
      <c r="B104" s="41"/>
      <c r="E104" s="14"/>
      <c r="F104" s="42"/>
      <c r="G104" s="43"/>
    </row>
    <row r="105" spans="1:7" ht="17.25" customHeight="1">
      <c r="A105" s="41"/>
      <c r="B105" s="41"/>
      <c r="E105" s="14"/>
      <c r="F105" s="42"/>
      <c r="G105" s="43"/>
    </row>
    <row r="106" spans="1:7" ht="17.25" customHeight="1">
      <c r="A106" s="41"/>
      <c r="B106" s="41"/>
      <c r="D106" s="19"/>
      <c r="E106" s="20"/>
      <c r="F106" s="19"/>
      <c r="G106" s="48"/>
    </row>
    <row r="107" spans="1:7" ht="17.25" customHeight="1">
      <c r="A107" s="41"/>
      <c r="B107" s="41"/>
      <c r="D107" s="24"/>
      <c r="E107" s="14"/>
      <c r="G107" s="49"/>
    </row>
    <row r="108" spans="1:7" ht="17.25" customHeight="1">
      <c r="A108" s="41"/>
      <c r="B108" s="41"/>
      <c r="E108" s="14"/>
      <c r="G108" s="43"/>
    </row>
    <row r="109" spans="1:7" ht="17.25" customHeight="1">
      <c r="A109" s="41"/>
      <c r="B109" s="41"/>
      <c r="E109" s="14"/>
      <c r="F109" s="42"/>
      <c r="G109" s="43"/>
    </row>
    <row r="110" spans="1:7" ht="17.25" customHeight="1">
      <c r="A110" s="41"/>
      <c r="B110" s="41"/>
      <c r="E110" s="14"/>
      <c r="F110" s="42"/>
      <c r="G110" s="43"/>
    </row>
    <row r="111" spans="1:7" ht="17.25" customHeight="1">
      <c r="A111" s="41"/>
      <c r="B111" s="41"/>
      <c r="E111" s="14"/>
      <c r="F111" s="42"/>
      <c r="G111" s="43"/>
    </row>
    <row r="112" spans="1:7" ht="17.25" customHeight="1">
      <c r="A112" s="41"/>
      <c r="B112" s="41"/>
      <c r="E112" s="14"/>
      <c r="F112" s="42"/>
      <c r="G112" s="43"/>
    </row>
    <row r="113" spans="1:7" ht="17.25" customHeight="1">
      <c r="A113" s="41"/>
      <c r="B113" s="41"/>
      <c r="E113" s="14"/>
      <c r="F113" s="42"/>
      <c r="G113" s="43"/>
    </row>
    <row r="114" spans="1:7" ht="17.25" customHeight="1">
      <c r="A114" s="41"/>
      <c r="B114" s="41"/>
      <c r="E114" s="14"/>
      <c r="F114" s="42"/>
      <c r="G114" s="43"/>
    </row>
    <row r="115" spans="1:7" ht="17.25" customHeight="1">
      <c r="A115" s="41"/>
      <c r="B115" s="41"/>
      <c r="E115" s="14"/>
      <c r="F115" s="42"/>
      <c r="G115" s="43"/>
    </row>
    <row r="116" spans="1:7" ht="17.25" customHeight="1">
      <c r="A116" s="41"/>
      <c r="B116" s="41"/>
      <c r="E116" s="14"/>
      <c r="F116" s="42"/>
      <c r="G116" s="43"/>
    </row>
    <row r="117" spans="1:7" ht="17.25" customHeight="1">
      <c r="A117" s="41"/>
      <c r="B117" s="41"/>
      <c r="E117" s="14"/>
      <c r="F117" s="42"/>
      <c r="G117" s="43"/>
    </row>
    <row r="118" spans="1:7" ht="17.25" customHeight="1">
      <c r="A118" s="41"/>
      <c r="B118" s="41"/>
      <c r="E118" s="14"/>
      <c r="F118" s="42"/>
      <c r="G118" s="43"/>
    </row>
    <row r="119" spans="1:7" ht="17.25" customHeight="1">
      <c r="A119" s="41"/>
      <c r="B119" s="41"/>
      <c r="E119" s="14"/>
      <c r="F119" s="42"/>
      <c r="G119" s="43"/>
    </row>
    <row r="120" spans="1:7" ht="17.25" customHeight="1">
      <c r="A120" s="41"/>
      <c r="B120" s="41"/>
      <c r="E120" s="14"/>
      <c r="F120" s="42"/>
      <c r="G120" s="43"/>
    </row>
    <row r="121" spans="1:7" ht="17.25" customHeight="1">
      <c r="A121" s="41"/>
      <c r="B121" s="41"/>
      <c r="E121" s="14"/>
      <c r="F121" s="42"/>
      <c r="G121" s="43"/>
    </row>
    <row r="122" spans="1:7" ht="17.25" customHeight="1">
      <c r="A122" s="41"/>
      <c r="B122" s="41"/>
      <c r="E122" s="14"/>
      <c r="F122" s="42"/>
      <c r="G122" s="43"/>
    </row>
    <row r="123" spans="1:7" ht="17.25" customHeight="1">
      <c r="A123" s="41"/>
      <c r="B123" s="41"/>
      <c r="E123" s="14"/>
      <c r="F123" s="42"/>
      <c r="G123" s="43"/>
    </row>
    <row r="124" spans="1:7" ht="17.25" customHeight="1">
      <c r="A124" s="41"/>
      <c r="B124" s="41"/>
      <c r="E124" s="14"/>
      <c r="F124" s="42"/>
      <c r="G124" s="43"/>
    </row>
    <row r="125" spans="1:7" ht="17.25" customHeight="1">
      <c r="A125" s="41"/>
      <c r="B125" s="41"/>
      <c r="E125" s="14"/>
      <c r="F125" s="42"/>
      <c r="G125" s="43"/>
    </row>
    <row r="126" spans="1:7" ht="17.25" customHeight="1">
      <c r="A126" s="41"/>
      <c r="B126" s="41"/>
      <c r="E126" s="14"/>
      <c r="F126" s="42"/>
      <c r="G126" s="43"/>
    </row>
    <row r="127" spans="1:7" ht="17.25" customHeight="1">
      <c r="A127" s="150"/>
      <c r="B127" s="50"/>
      <c r="C127" s="16"/>
      <c r="E127" s="14"/>
      <c r="F127" s="42"/>
      <c r="G127" s="43"/>
    </row>
    <row r="128" spans="1:7" ht="17.25" customHeight="1">
      <c r="A128" s="150"/>
      <c r="B128" s="50"/>
      <c r="C128" s="16"/>
      <c r="E128" s="14"/>
      <c r="F128" s="42"/>
      <c r="G128" s="43"/>
    </row>
    <row r="129" spans="1:7" ht="17.25" customHeight="1">
      <c r="A129" s="41"/>
      <c r="B129" s="41"/>
      <c r="E129" s="14"/>
      <c r="F129" s="42"/>
      <c r="G129" s="43"/>
    </row>
    <row r="130" spans="1:7" ht="17.25" customHeight="1">
      <c r="A130" s="41"/>
      <c r="B130" s="41"/>
      <c r="E130" s="14"/>
      <c r="F130" s="42"/>
      <c r="G130" s="43"/>
    </row>
    <row r="131" spans="1:7" ht="17.25" customHeight="1">
      <c r="A131" s="41"/>
      <c r="B131" s="41"/>
      <c r="E131" s="14"/>
      <c r="F131" s="42"/>
      <c r="G131" s="43"/>
    </row>
    <row r="132" spans="1:7" ht="17.25" customHeight="1">
      <c r="A132" s="41"/>
      <c r="B132" s="41"/>
      <c r="E132" s="14"/>
      <c r="F132" s="42"/>
      <c r="G132" s="43"/>
    </row>
    <row r="133" spans="1:7" ht="17.25" customHeight="1">
      <c r="A133" s="41"/>
      <c r="B133" s="41"/>
      <c r="E133" s="14"/>
      <c r="F133" s="42"/>
      <c r="G133" s="43"/>
    </row>
    <row r="134" spans="1:7" ht="17.25" customHeight="1">
      <c r="A134" s="41"/>
      <c r="B134" s="41"/>
      <c r="E134" s="14"/>
      <c r="F134" s="42"/>
      <c r="G134" s="43"/>
    </row>
    <row r="135" spans="1:7" ht="17.25" customHeight="1">
      <c r="A135" s="41"/>
      <c r="B135" s="41"/>
      <c r="E135" s="14"/>
      <c r="F135" s="42"/>
      <c r="G135" s="43"/>
    </row>
    <row r="136" spans="1:7" ht="17.25" customHeight="1">
      <c r="A136" s="41"/>
      <c r="B136" s="41"/>
      <c r="E136" s="14"/>
      <c r="F136" s="42"/>
      <c r="G136" s="43"/>
    </row>
    <row r="137" spans="1:7" ht="17.25" customHeight="1">
      <c r="E137" s="14"/>
      <c r="F137" s="42"/>
      <c r="G137" s="43"/>
    </row>
    <row r="138" spans="1:7" ht="17.25" customHeight="1">
      <c r="E138" s="14"/>
      <c r="F138" s="42"/>
      <c r="G138" s="43"/>
    </row>
    <row r="139" spans="1:7" ht="17.25" customHeight="1">
      <c r="E139" s="14"/>
      <c r="F139" s="42"/>
      <c r="G139" s="43"/>
    </row>
    <row r="140" spans="1:7" ht="17.25" customHeight="1">
      <c r="E140" s="14"/>
      <c r="F140" s="42"/>
      <c r="G140" s="43"/>
    </row>
    <row r="141" spans="1:7" ht="17.25" customHeight="1">
      <c r="E141" s="14"/>
      <c r="F141" s="42"/>
      <c r="G141" s="43"/>
    </row>
    <row r="142" spans="1:7" ht="17.25" customHeight="1">
      <c r="E142" s="14"/>
      <c r="F142" s="42"/>
      <c r="G142" s="43"/>
    </row>
    <row r="143" spans="1:7" ht="17.25" customHeight="1">
      <c r="E143" s="14"/>
      <c r="F143" s="42"/>
      <c r="G143" s="43"/>
    </row>
    <row r="144" spans="1:7">
      <c r="E144" s="14"/>
      <c r="F144" s="42"/>
      <c r="G144" s="43"/>
    </row>
    <row r="145" spans="1:7">
      <c r="E145" s="14"/>
      <c r="F145" s="42"/>
      <c r="G145" s="43"/>
    </row>
    <row r="146" spans="1:7">
      <c r="E146" s="14"/>
      <c r="F146" s="42"/>
      <c r="G146" s="43"/>
    </row>
    <row r="147" spans="1:7">
      <c r="E147" s="14"/>
      <c r="F147" s="42"/>
      <c r="G147" s="43"/>
    </row>
    <row r="148" spans="1:7">
      <c r="E148" s="14"/>
      <c r="F148" s="42"/>
      <c r="G148" s="43"/>
    </row>
    <row r="149" spans="1:7">
      <c r="E149" s="14"/>
      <c r="F149" s="42"/>
      <c r="G149" s="43"/>
    </row>
    <row r="150" spans="1:7">
      <c r="E150" s="14"/>
      <c r="F150" s="42"/>
      <c r="G150" s="43"/>
    </row>
    <row r="151" spans="1:7">
      <c r="E151" s="14"/>
      <c r="F151" s="42"/>
      <c r="G151" s="43"/>
    </row>
    <row r="152" spans="1:7">
      <c r="E152" s="14"/>
      <c r="F152" s="42"/>
      <c r="G152" s="43"/>
    </row>
    <row r="153" spans="1:7">
      <c r="E153" s="14"/>
      <c r="F153" s="42"/>
      <c r="G153" s="43"/>
    </row>
    <row r="154" spans="1:7">
      <c r="E154" s="14"/>
      <c r="F154" s="42"/>
      <c r="G154" s="43"/>
    </row>
    <row r="155" spans="1:7" ht="18.75">
      <c r="A155" s="26"/>
      <c r="B155" s="26"/>
      <c r="C155" s="51"/>
      <c r="E155" s="14"/>
      <c r="F155" s="42"/>
      <c r="G155" s="43"/>
    </row>
    <row r="156" spans="1:7">
      <c r="E156" s="14"/>
      <c r="F156" s="42"/>
      <c r="G156" s="43"/>
    </row>
    <row r="157" spans="1:7">
      <c r="A157" s="52"/>
      <c r="B157" s="52"/>
      <c r="E157" s="14"/>
      <c r="F157" s="42"/>
      <c r="G157" s="43"/>
    </row>
    <row r="158" spans="1:7">
      <c r="A158" s="52"/>
      <c r="B158" s="52"/>
      <c r="E158" s="14"/>
      <c r="F158" s="42"/>
      <c r="G158" s="43"/>
    </row>
    <row r="159" spans="1:7">
      <c r="A159" s="52"/>
      <c r="B159" s="52"/>
      <c r="E159" s="14"/>
      <c r="F159" s="42"/>
      <c r="G159" s="43"/>
    </row>
    <row r="160" spans="1:7">
      <c r="A160" s="52"/>
      <c r="B160" s="52"/>
      <c r="E160" s="14"/>
      <c r="F160" s="42"/>
      <c r="G160" s="43"/>
    </row>
    <row r="161" spans="1:7">
      <c r="A161" s="52"/>
      <c r="B161" s="52"/>
      <c r="E161" s="14"/>
      <c r="F161" s="42"/>
      <c r="G161" s="43"/>
    </row>
    <row r="162" spans="1:7">
      <c r="A162" s="52"/>
      <c r="B162" s="52"/>
      <c r="E162" s="14"/>
      <c r="F162" s="42"/>
      <c r="G162" s="43"/>
    </row>
    <row r="163" spans="1:7">
      <c r="A163" s="52"/>
      <c r="B163" s="52"/>
      <c r="E163" s="14"/>
      <c r="F163" s="42"/>
      <c r="G163" s="43"/>
    </row>
    <row r="164" spans="1:7">
      <c r="A164" s="52"/>
      <c r="B164" s="52"/>
      <c r="E164" s="14"/>
      <c r="F164" s="42"/>
      <c r="G164" s="43"/>
    </row>
    <row r="165" spans="1:7">
      <c r="A165" s="52"/>
      <c r="B165" s="52"/>
      <c r="E165" s="14"/>
      <c r="F165" s="42"/>
      <c r="G165" s="43"/>
    </row>
    <row r="166" spans="1:7">
      <c r="A166" s="52"/>
      <c r="B166" s="52"/>
      <c r="E166" s="14"/>
      <c r="F166" s="42"/>
      <c r="G166" s="43"/>
    </row>
    <row r="167" spans="1:7">
      <c r="A167" s="52"/>
      <c r="B167" s="52"/>
      <c r="E167" s="14"/>
      <c r="F167" s="42"/>
      <c r="G167" s="43"/>
    </row>
    <row r="168" spans="1:7">
      <c r="A168" s="52"/>
      <c r="B168" s="52"/>
      <c r="E168" s="14"/>
      <c r="F168" s="42"/>
      <c r="G168" s="43"/>
    </row>
    <row r="169" spans="1:7">
      <c r="A169" s="52"/>
      <c r="B169" s="52"/>
      <c r="E169" s="14"/>
      <c r="F169" s="42"/>
      <c r="G169" s="43"/>
    </row>
    <row r="170" spans="1:7">
      <c r="A170" s="52"/>
      <c r="B170" s="52"/>
      <c r="E170" s="14"/>
      <c r="F170" s="42"/>
      <c r="G170" s="43"/>
    </row>
    <row r="171" spans="1:7">
      <c r="A171" s="52"/>
      <c r="B171" s="52"/>
      <c r="E171" s="14"/>
      <c r="F171" s="42"/>
      <c r="G171" s="43"/>
    </row>
    <row r="172" spans="1:7">
      <c r="A172" s="52"/>
      <c r="B172" s="52"/>
      <c r="E172" s="14"/>
      <c r="F172" s="42"/>
      <c r="G172" s="43"/>
    </row>
    <row r="173" spans="1:7">
      <c r="A173" s="52"/>
      <c r="B173" s="52"/>
      <c r="E173" s="14"/>
      <c r="F173" s="42"/>
      <c r="G173" s="43"/>
    </row>
    <row r="174" spans="1:7">
      <c r="A174" s="52"/>
      <c r="B174" s="52"/>
      <c r="E174" s="14"/>
      <c r="F174" s="42"/>
      <c r="G174" s="43"/>
    </row>
    <row r="175" spans="1:7">
      <c r="A175" s="52"/>
      <c r="B175" s="52"/>
      <c r="E175" s="14"/>
      <c r="F175" s="42"/>
      <c r="G175" s="43"/>
    </row>
    <row r="176" spans="1:7">
      <c r="A176" s="52"/>
      <c r="B176" s="52"/>
      <c r="E176" s="14"/>
      <c r="F176" s="42"/>
      <c r="G176" s="43"/>
    </row>
    <row r="177" spans="1:7">
      <c r="A177" s="52"/>
      <c r="B177" s="52"/>
      <c r="E177" s="14"/>
      <c r="F177" s="42"/>
      <c r="G177" s="43"/>
    </row>
    <row r="178" spans="1:7">
      <c r="A178" s="52"/>
      <c r="B178" s="52"/>
      <c r="E178" s="14"/>
      <c r="F178" s="42"/>
      <c r="G178" s="43"/>
    </row>
    <row r="179" spans="1:7">
      <c r="A179" s="52"/>
      <c r="B179" s="52"/>
      <c r="E179" s="14"/>
      <c r="F179" s="42"/>
      <c r="G179" s="43"/>
    </row>
    <row r="180" spans="1:7">
      <c r="A180" s="52"/>
      <c r="B180" s="52"/>
      <c r="E180" s="14"/>
      <c r="F180" s="42"/>
      <c r="G180" s="43"/>
    </row>
    <row r="181" spans="1:7">
      <c r="A181" s="52"/>
      <c r="B181" s="52"/>
      <c r="D181" s="19"/>
      <c r="E181" s="20"/>
      <c r="F181" s="20"/>
      <c r="G181" s="53"/>
    </row>
    <row r="182" spans="1:7">
      <c r="A182" s="52"/>
      <c r="B182" s="52"/>
      <c r="E182" s="14"/>
      <c r="F182" s="42"/>
      <c r="G182" s="43"/>
    </row>
    <row r="183" spans="1:7">
      <c r="A183" s="52"/>
      <c r="B183" s="52"/>
      <c r="E183" s="14"/>
      <c r="F183" s="42"/>
      <c r="G183" s="43"/>
    </row>
    <row r="184" spans="1:7">
      <c r="A184" s="52"/>
      <c r="B184" s="52"/>
      <c r="E184" s="14"/>
      <c r="F184" s="42"/>
      <c r="G184" s="43"/>
    </row>
    <row r="185" spans="1:7">
      <c r="A185" s="52"/>
      <c r="B185" s="52"/>
      <c r="E185" s="14"/>
      <c r="F185" s="42"/>
      <c r="G185" s="43"/>
    </row>
    <row r="186" spans="1:7">
      <c r="A186" s="52"/>
      <c r="B186" s="52"/>
      <c r="E186" s="14"/>
      <c r="F186" s="42"/>
      <c r="G186" s="43"/>
    </row>
    <row r="187" spans="1:7">
      <c r="A187" s="52"/>
      <c r="B187" s="52"/>
      <c r="E187" s="14"/>
      <c r="F187" s="42"/>
      <c r="G187" s="43"/>
    </row>
    <row r="188" spans="1:7">
      <c r="A188" s="52"/>
      <c r="B188" s="52"/>
      <c r="E188" s="14"/>
      <c r="F188" s="14"/>
      <c r="G188" s="53"/>
    </row>
    <row r="189" spans="1:7" ht="18.75">
      <c r="A189" s="52"/>
      <c r="B189" s="52"/>
      <c r="D189" s="24"/>
      <c r="E189" s="25"/>
      <c r="F189" s="24"/>
      <c r="G189" s="49"/>
    </row>
    <row r="190" spans="1:7">
      <c r="A190" s="52"/>
      <c r="B190" s="52"/>
      <c r="E190" s="14"/>
      <c r="G190" s="43"/>
    </row>
    <row r="191" spans="1:7" ht="23.25">
      <c r="A191" s="52"/>
      <c r="B191" s="52"/>
      <c r="D191" s="27"/>
      <c r="E191" s="28"/>
      <c r="F191" s="27"/>
      <c r="G191" s="54"/>
    </row>
    <row r="192" spans="1:7">
      <c r="A192" s="52"/>
      <c r="B192" s="52"/>
    </row>
    <row r="193" spans="1:5" ht="18.75">
      <c r="A193" s="52"/>
      <c r="B193" s="52"/>
      <c r="D193" s="30"/>
      <c r="E193" s="31"/>
    </row>
    <row r="194" spans="1:5">
      <c r="A194" s="52"/>
      <c r="B194" s="52"/>
      <c r="E194" s="32"/>
    </row>
    <row r="195" spans="1:5">
      <c r="A195" s="52"/>
      <c r="B195" s="52"/>
      <c r="E195" s="32"/>
    </row>
    <row r="196" spans="1:5">
      <c r="A196" s="52"/>
      <c r="B196" s="52"/>
      <c r="E196" s="32"/>
    </row>
    <row r="197" spans="1:5">
      <c r="A197" s="52"/>
      <c r="B197" s="52"/>
      <c r="D197" s="33"/>
      <c r="E197" s="34"/>
    </row>
    <row r="198" spans="1:5">
      <c r="A198" s="52"/>
      <c r="B198" s="52"/>
      <c r="D198" s="86"/>
      <c r="E198" s="56"/>
    </row>
    <row r="199" spans="1:5">
      <c r="A199" s="52"/>
      <c r="B199" s="52"/>
      <c r="D199" s="87"/>
      <c r="E199" s="58"/>
    </row>
    <row r="200" spans="1:5">
      <c r="A200" s="52"/>
      <c r="B200" s="52"/>
      <c r="D200" s="87"/>
      <c r="E200" s="58"/>
    </row>
    <row r="201" spans="1:5">
      <c r="A201" s="52"/>
      <c r="B201" s="52"/>
      <c r="D201" s="87"/>
      <c r="E201" s="58"/>
    </row>
    <row r="202" spans="1:5">
      <c r="A202" s="52"/>
      <c r="B202" s="52"/>
      <c r="D202" s="87"/>
      <c r="E202" s="58"/>
    </row>
    <row r="203" spans="1:5">
      <c r="A203" s="52"/>
      <c r="B203" s="52"/>
      <c r="D203" s="87"/>
      <c r="E203" s="32"/>
    </row>
    <row r="204" spans="1:5">
      <c r="A204" s="52"/>
      <c r="B204" s="52"/>
      <c r="D204" s="87"/>
      <c r="E204" s="32"/>
    </row>
    <row r="205" spans="1:5">
      <c r="A205" s="52"/>
      <c r="B205" s="52"/>
      <c r="D205" s="87"/>
      <c r="E205" s="32"/>
    </row>
    <row r="206" spans="1:5">
      <c r="A206" s="52"/>
      <c r="B206" s="52"/>
      <c r="D206" s="87"/>
      <c r="E206" s="32"/>
    </row>
    <row r="207" spans="1:5">
      <c r="A207" s="52"/>
      <c r="B207" s="52"/>
      <c r="D207" s="87"/>
      <c r="E207" s="32"/>
    </row>
    <row r="208" spans="1:5">
      <c r="A208" s="52"/>
      <c r="B208" s="52"/>
      <c r="D208" s="87"/>
      <c r="E208" s="32"/>
    </row>
    <row r="209" spans="1:7">
      <c r="A209" s="52"/>
      <c r="B209" s="52"/>
      <c r="D209" s="87"/>
      <c r="E209" s="32"/>
    </row>
    <row r="210" spans="1:7">
      <c r="A210" s="52"/>
      <c r="B210" s="52"/>
      <c r="D210" s="87"/>
      <c r="E210" s="32"/>
    </row>
    <row r="211" spans="1:7">
      <c r="A211" s="52"/>
      <c r="B211" s="52"/>
      <c r="D211" s="87"/>
      <c r="E211" s="32"/>
      <c r="G211"/>
    </row>
    <row r="212" spans="1:7">
      <c r="A212" s="52"/>
      <c r="B212" s="52"/>
      <c r="D212" s="88"/>
      <c r="E212" s="32"/>
      <c r="G212"/>
    </row>
    <row r="213" spans="1:7">
      <c r="A213" s="52"/>
      <c r="B213" s="52"/>
      <c r="D213" s="89"/>
      <c r="E213" s="32"/>
      <c r="G213"/>
    </row>
    <row r="214" spans="1:7">
      <c r="A214" s="52"/>
      <c r="B214" s="52"/>
      <c r="E214" s="32"/>
      <c r="G214"/>
    </row>
    <row r="215" spans="1:7">
      <c r="A215" s="52"/>
      <c r="B215" s="52"/>
      <c r="E215" s="32"/>
      <c r="G215"/>
    </row>
    <row r="216" spans="1:7">
      <c r="A216" s="52"/>
      <c r="B216" s="52"/>
    </row>
    <row r="217" spans="1:7">
      <c r="A217" s="52"/>
      <c r="B217" s="52"/>
    </row>
    <row r="218" spans="1:7">
      <c r="A218" s="52"/>
      <c r="B218" s="52"/>
    </row>
    <row r="219" spans="1:7">
      <c r="A219" s="52"/>
      <c r="B219" s="52"/>
    </row>
    <row r="220" spans="1:7">
      <c r="A220" s="52"/>
      <c r="B220" s="52"/>
    </row>
    <row r="221" spans="1:7">
      <c r="A221" s="52"/>
      <c r="B221" s="52"/>
    </row>
    <row r="222" spans="1:7">
      <c r="A222" s="52"/>
      <c r="B222" s="52"/>
    </row>
    <row r="223" spans="1:7">
      <c r="A223" s="52"/>
      <c r="B223" s="52"/>
    </row>
    <row r="224" spans="1:7">
      <c r="A224" s="52"/>
      <c r="B224" s="52"/>
    </row>
    <row r="225" spans="1:12">
      <c r="A225" s="52"/>
      <c r="B225" s="52"/>
    </row>
    <row r="226" spans="1:12">
      <c r="A226" s="52"/>
      <c r="B226" s="52"/>
    </row>
    <row r="227" spans="1:12">
      <c r="A227" s="52"/>
      <c r="B227" s="52"/>
    </row>
    <row r="228" spans="1:12">
      <c r="A228" s="52"/>
      <c r="B228" s="52"/>
    </row>
    <row r="229" spans="1:12">
      <c r="A229" s="21"/>
      <c r="B229" s="21"/>
      <c r="C229" s="61"/>
    </row>
    <row r="237" spans="1:12" s="23" customFormat="1">
      <c r="A237" s="15" t="s">
        <v>780</v>
      </c>
      <c r="B237" s="15"/>
      <c r="C237" s="22"/>
      <c r="D237" s="5"/>
      <c r="E237" s="29"/>
      <c r="F237" s="5"/>
      <c r="G237" s="37"/>
      <c r="L237" s="235"/>
    </row>
    <row r="245" spans="1:12">
      <c r="A245" s="62"/>
      <c r="B245" s="62"/>
      <c r="C245" s="50"/>
    </row>
    <row r="246" spans="1:12">
      <c r="A246" s="59"/>
      <c r="B246" s="59"/>
      <c r="C246" s="63"/>
    </row>
    <row r="247" spans="1:12">
      <c r="A247" s="59"/>
      <c r="B247" s="59"/>
      <c r="C247" s="63"/>
    </row>
    <row r="248" spans="1:12">
      <c r="A248" s="59"/>
      <c r="B248" s="59"/>
      <c r="C248" s="63"/>
    </row>
    <row r="249" spans="1:12">
      <c r="A249" s="64"/>
      <c r="B249" s="64"/>
      <c r="C249" s="65"/>
    </row>
    <row r="250" spans="1:12">
      <c r="A250" s="59"/>
      <c r="B250" s="59"/>
      <c r="C250" s="63"/>
    </row>
    <row r="251" spans="1:12">
      <c r="A251" s="59"/>
      <c r="B251" s="59"/>
      <c r="C251" s="63"/>
    </row>
    <row r="252" spans="1:12">
      <c r="A252" s="59"/>
      <c r="B252" s="59"/>
      <c r="C252" s="63"/>
    </row>
    <row r="253" spans="1:12" s="1" customFormat="1">
      <c r="A253" s="59"/>
      <c r="B253" s="59"/>
      <c r="C253" s="63"/>
      <c r="D253" s="5"/>
      <c r="E253" s="29"/>
      <c r="F253" s="5"/>
      <c r="G253" s="37"/>
      <c r="L253" s="236"/>
    </row>
    <row r="254" spans="1:12">
      <c r="A254" s="59"/>
      <c r="B254" s="59"/>
      <c r="C254" s="63"/>
    </row>
    <row r="255" spans="1:12">
      <c r="A255" s="59"/>
      <c r="B255" s="59"/>
      <c r="C255" s="63"/>
    </row>
    <row r="256" spans="1:12">
      <c r="A256" s="59"/>
      <c r="B256" s="59"/>
      <c r="C256" s="63"/>
    </row>
    <row r="257" spans="1:16">
      <c r="A257" s="59"/>
      <c r="B257" s="59"/>
      <c r="C257" s="63"/>
    </row>
    <row r="258" spans="1:16">
      <c r="A258" s="59"/>
      <c r="B258" s="59"/>
      <c r="C258" s="63"/>
    </row>
    <row r="259" spans="1:16" s="5" customFormat="1">
      <c r="A259" s="59"/>
      <c r="B259" s="59"/>
      <c r="C259" s="63"/>
      <c r="E259" s="29"/>
      <c r="G259" s="37"/>
      <c r="H259"/>
      <c r="I259"/>
      <c r="J259"/>
      <c r="K259"/>
      <c r="L259" s="9"/>
      <c r="M259"/>
      <c r="N259"/>
      <c r="O259"/>
      <c r="P259"/>
    </row>
    <row r="260" spans="1:16" s="5" customFormat="1">
      <c r="A260" s="59"/>
      <c r="B260" s="59"/>
      <c r="C260" s="63"/>
      <c r="E260" s="29"/>
      <c r="G260" s="37"/>
      <c r="H260"/>
      <c r="I260"/>
      <c r="J260"/>
      <c r="K260"/>
      <c r="L260" s="9"/>
      <c r="M260"/>
      <c r="N260"/>
      <c r="O260"/>
      <c r="P260"/>
    </row>
    <row r="261" spans="1:16" s="5" customFormat="1">
      <c r="A261" s="66"/>
      <c r="B261" s="66"/>
      <c r="C261" s="67"/>
      <c r="E261" s="29"/>
      <c r="G261" s="37"/>
      <c r="H261"/>
      <c r="I261"/>
      <c r="J261"/>
      <c r="K261"/>
      <c r="L261" s="9"/>
      <c r="M261"/>
      <c r="N261"/>
      <c r="O261"/>
      <c r="P261"/>
    </row>
    <row r="262" spans="1:16" s="5" customFormat="1">
      <c r="A262" s="15"/>
      <c r="B262" s="15"/>
      <c r="C262" s="22"/>
      <c r="E262" s="29"/>
      <c r="G262" s="37"/>
      <c r="H262"/>
      <c r="I262"/>
      <c r="J262"/>
      <c r="K262"/>
      <c r="L262" s="9"/>
      <c r="M262"/>
      <c r="N262"/>
      <c r="O262"/>
      <c r="P262"/>
    </row>
    <row r="263" spans="1:16" s="5" customFormat="1">
      <c r="A263" s="15"/>
      <c r="B263" s="15"/>
      <c r="C263" s="22"/>
      <c r="E263" s="29"/>
      <c r="G263" s="37"/>
      <c r="H263"/>
      <c r="I263"/>
      <c r="J263"/>
      <c r="K263"/>
      <c r="L263" s="9"/>
      <c r="M263"/>
      <c r="N263"/>
      <c r="O263"/>
      <c r="P263"/>
    </row>
  </sheetData>
  <mergeCells count="2">
    <mergeCell ref="A10:G10"/>
    <mergeCell ref="A11:G11"/>
  </mergeCells>
  <pageMargins left="0.25" right="0.25" top="0.75" bottom="0.75" header="0.3" footer="0.3"/>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4B43F-5263-44CC-AD33-CC99B4F5C79E}">
  <sheetPr>
    <pageSetUpPr fitToPage="1"/>
  </sheetPr>
  <dimension ref="A1:R248"/>
  <sheetViews>
    <sheetView showGridLines="0" zoomScale="85" zoomScaleNormal="85" zoomScaleSheetLayoutView="85" workbookViewId="0">
      <selection activeCell="K67" sqref="K66:K67"/>
    </sheetView>
  </sheetViews>
  <sheetFormatPr defaultColWidth="11.5703125" defaultRowHeight="15"/>
  <cols>
    <col min="1" max="1" width="21.140625" style="15" customWidth="1"/>
    <col min="2" max="2" width="17" style="15" customWidth="1"/>
    <col min="3" max="3" width="65" style="22" customWidth="1"/>
    <col min="4" max="4" width="5.85546875" style="5" customWidth="1"/>
    <col min="5" max="5" width="4.85546875" style="29" bestFit="1" customWidth="1"/>
    <col min="6" max="7" width="9.85546875" style="29" customWidth="1"/>
    <col min="8" max="8" width="11.140625" style="5" customWidth="1"/>
    <col min="9" max="9" width="14.85546875" style="37" bestFit="1" customWidth="1"/>
    <col min="11" max="11" width="11.5703125" style="9"/>
    <col min="12" max="12" width="9" customWidth="1"/>
  </cols>
  <sheetData>
    <row r="1" spans="1:16" ht="104.25" customHeight="1">
      <c r="A1" s="68"/>
      <c r="B1" s="68"/>
      <c r="C1" s="70" t="s">
        <v>781</v>
      </c>
      <c r="D1" s="70"/>
      <c r="E1" s="70"/>
      <c r="F1" s="69"/>
      <c r="G1" s="69"/>
      <c r="H1" s="70"/>
      <c r="I1" s="71"/>
      <c r="J1" s="72"/>
      <c r="K1" s="240"/>
      <c r="L1" s="148"/>
      <c r="M1" s="147"/>
      <c r="N1" s="74"/>
      <c r="O1" s="74"/>
    </row>
    <row r="3" spans="1:16" ht="18.75">
      <c r="A3" s="121" t="s">
        <v>2</v>
      </c>
      <c r="B3" s="96"/>
      <c r="C3" s="35"/>
      <c r="I3"/>
    </row>
    <row r="4" spans="1:16" ht="18.75">
      <c r="A4" s="121" t="s">
        <v>3</v>
      </c>
      <c r="B4" s="96"/>
      <c r="C4" s="35"/>
      <c r="I4"/>
    </row>
    <row r="5" spans="1:16" ht="18.75">
      <c r="A5" s="121" t="s">
        <v>556</v>
      </c>
      <c r="B5" s="96"/>
      <c r="C5" s="36"/>
      <c r="I5"/>
    </row>
    <row r="6" spans="1:16" ht="23.25" customHeight="1">
      <c r="A6" s="121" t="s">
        <v>5</v>
      </c>
      <c r="B6" s="96"/>
      <c r="C6" s="35"/>
      <c r="I6"/>
    </row>
    <row r="7" spans="1:16" ht="22.5" customHeight="1">
      <c r="A7" s="121" t="s">
        <v>557</v>
      </c>
      <c r="B7" s="96"/>
      <c r="C7" s="35"/>
      <c r="I7"/>
    </row>
    <row r="8" spans="1:16" ht="22.5" customHeight="1">
      <c r="A8" s="121" t="s">
        <v>782</v>
      </c>
      <c r="B8" s="97"/>
      <c r="C8" s="13"/>
      <c r="I8"/>
      <c r="N8" s="2"/>
    </row>
    <row r="9" spans="1:16" ht="22.5" customHeight="1">
      <c r="A9" s="108"/>
      <c r="B9" s="97"/>
      <c r="C9" s="13"/>
      <c r="I9"/>
      <c r="N9" s="2"/>
    </row>
    <row r="10" spans="1:16" ht="23.25" customHeight="1">
      <c r="A10" s="3" t="s">
        <v>783</v>
      </c>
      <c r="B10" s="4">
        <v>0</v>
      </c>
      <c r="C10" s="4"/>
      <c r="D10" s="91"/>
      <c r="E10" s="5"/>
      <c r="F10" s="5"/>
      <c r="G10" s="5"/>
      <c r="H10" s="92"/>
      <c r="I10" s="6"/>
      <c r="J10" s="7"/>
      <c r="K10" s="12"/>
      <c r="L10" s="8"/>
      <c r="M10" s="9"/>
      <c r="O10" s="93"/>
      <c r="P10" s="93"/>
    </row>
    <row r="11" spans="1:16" ht="23.25" customHeight="1">
      <c r="A11" s="10"/>
      <c r="B11" s="11"/>
      <c r="C11" s="11"/>
      <c r="D11" s="91"/>
      <c r="E11" s="5"/>
      <c r="F11" s="5"/>
      <c r="G11" s="5"/>
      <c r="H11" s="92"/>
      <c r="I11" s="6"/>
      <c r="J11" s="7"/>
      <c r="K11" s="12"/>
      <c r="L11" s="8"/>
      <c r="M11" s="9"/>
      <c r="O11" s="93"/>
      <c r="P11" s="93"/>
    </row>
    <row r="12" spans="1:16" s="90" customFormat="1" ht="26.25" customHeight="1">
      <c r="A12" s="283" t="s">
        <v>784</v>
      </c>
      <c r="B12" s="283"/>
      <c r="C12" s="283"/>
      <c r="D12" s="283"/>
      <c r="E12" s="283"/>
      <c r="F12" s="283"/>
      <c r="G12" s="283"/>
      <c r="H12" s="283"/>
      <c r="I12" s="283"/>
      <c r="J12" s="122"/>
      <c r="K12" s="241"/>
    </row>
    <row r="13" spans="1:16" s="90" customFormat="1" ht="26.25" customHeight="1">
      <c r="A13" s="283" t="s">
        <v>785</v>
      </c>
      <c r="B13" s="283"/>
      <c r="C13" s="283"/>
      <c r="D13" s="283"/>
      <c r="E13" s="283"/>
      <c r="F13" s="283"/>
      <c r="G13" s="283"/>
      <c r="H13" s="283"/>
      <c r="I13" s="283"/>
      <c r="J13" s="122"/>
      <c r="K13" s="241"/>
    </row>
    <row r="14" spans="1:16" ht="75">
      <c r="A14" s="98" t="s">
        <v>561</v>
      </c>
      <c r="B14" s="99" t="s">
        <v>562</v>
      </c>
      <c r="C14" s="99" t="s">
        <v>563</v>
      </c>
      <c r="D14" s="100" t="s">
        <v>19</v>
      </c>
      <c r="E14" s="100" t="s">
        <v>786</v>
      </c>
      <c r="F14" s="100" t="s">
        <v>564</v>
      </c>
      <c r="G14" s="100" t="s">
        <v>787</v>
      </c>
      <c r="H14" s="100" t="s">
        <v>565</v>
      </c>
      <c r="I14" s="101" t="s">
        <v>566</v>
      </c>
    </row>
    <row r="15" spans="1:16" ht="18.75">
      <c r="A15" s="102" t="s">
        <v>788</v>
      </c>
      <c r="B15" s="103" t="s">
        <v>789</v>
      </c>
      <c r="C15" s="102" t="s">
        <v>790</v>
      </c>
      <c r="D15" s="103">
        <v>3</v>
      </c>
      <c r="E15" s="103">
        <v>3</v>
      </c>
      <c r="F15" s="104">
        <v>12.45</v>
      </c>
      <c r="G15" s="104">
        <f>F15*(1-$B$10)</f>
        <v>12.45</v>
      </c>
      <c r="H15" s="105"/>
      <c r="I15" s="101">
        <f>G15*H15</f>
        <v>0</v>
      </c>
    </row>
    <row r="16" spans="1:16" ht="18.75">
      <c r="A16" s="102" t="s">
        <v>791</v>
      </c>
      <c r="B16" s="103" t="s">
        <v>792</v>
      </c>
      <c r="C16" s="102" t="s">
        <v>793</v>
      </c>
      <c r="D16" s="103">
        <v>3</v>
      </c>
      <c r="E16" s="103">
        <v>3</v>
      </c>
      <c r="F16" s="104">
        <v>7.98</v>
      </c>
      <c r="G16" s="104">
        <f t="shared" ref="G16:G35" si="0">F16*(1-$B$10)</f>
        <v>7.98</v>
      </c>
      <c r="H16" s="105"/>
      <c r="I16" s="101">
        <f t="shared" ref="I16:I35" si="1">G16*H16</f>
        <v>0</v>
      </c>
    </row>
    <row r="17" spans="1:12" ht="18.75">
      <c r="A17" s="102" t="s">
        <v>794</v>
      </c>
      <c r="B17" s="103" t="s">
        <v>795</v>
      </c>
      <c r="C17" s="102" t="s">
        <v>796</v>
      </c>
      <c r="D17" s="103">
        <v>3</v>
      </c>
      <c r="E17" s="103">
        <v>3</v>
      </c>
      <c r="F17" s="104">
        <v>20.02</v>
      </c>
      <c r="G17" s="104">
        <f t="shared" si="0"/>
        <v>20.02</v>
      </c>
      <c r="H17" s="105"/>
      <c r="I17" s="101">
        <f t="shared" si="1"/>
        <v>0</v>
      </c>
    </row>
    <row r="18" spans="1:12" ht="18.75">
      <c r="A18" s="102" t="s">
        <v>797</v>
      </c>
      <c r="B18" s="103" t="s">
        <v>798</v>
      </c>
      <c r="C18" s="102" t="s">
        <v>799</v>
      </c>
      <c r="D18" s="103">
        <v>1</v>
      </c>
      <c r="E18" s="103">
        <v>15</v>
      </c>
      <c r="F18" s="104">
        <v>6.62</v>
      </c>
      <c r="G18" s="104">
        <f t="shared" si="0"/>
        <v>6.62</v>
      </c>
      <c r="H18" s="105"/>
      <c r="I18" s="101">
        <f t="shared" si="1"/>
        <v>0</v>
      </c>
    </row>
    <row r="19" spans="1:12" ht="18.75">
      <c r="A19" s="102" t="s">
        <v>800</v>
      </c>
      <c r="B19" s="103">
        <v>301340</v>
      </c>
      <c r="C19" s="102" t="s">
        <v>801</v>
      </c>
      <c r="D19" s="103">
        <v>3</v>
      </c>
      <c r="E19" s="103">
        <v>3</v>
      </c>
      <c r="F19" s="104">
        <v>6.87</v>
      </c>
      <c r="G19" s="104">
        <f t="shared" si="0"/>
        <v>6.87</v>
      </c>
      <c r="H19" s="105"/>
      <c r="I19" s="101">
        <f t="shared" si="1"/>
        <v>0</v>
      </c>
    </row>
    <row r="20" spans="1:12" ht="18.75">
      <c r="A20" s="102" t="s">
        <v>802</v>
      </c>
      <c r="B20" s="103">
        <v>301339</v>
      </c>
      <c r="C20" s="102" t="s">
        <v>803</v>
      </c>
      <c r="D20" s="103">
        <v>6</v>
      </c>
      <c r="E20" s="103">
        <v>6</v>
      </c>
      <c r="F20" s="104">
        <v>3.43</v>
      </c>
      <c r="G20" s="104">
        <f t="shared" si="0"/>
        <v>3.43</v>
      </c>
      <c r="H20" s="105"/>
      <c r="I20" s="101">
        <f t="shared" si="1"/>
        <v>0</v>
      </c>
    </row>
    <row r="21" spans="1:12" ht="18.75">
      <c r="A21" s="102" t="s">
        <v>804</v>
      </c>
      <c r="B21" s="103">
        <v>301345</v>
      </c>
      <c r="C21" s="102" t="s">
        <v>805</v>
      </c>
      <c r="D21" s="103">
        <v>3</v>
      </c>
      <c r="E21" s="103">
        <v>3</v>
      </c>
      <c r="F21" s="104">
        <v>5.76</v>
      </c>
      <c r="G21" s="104">
        <f t="shared" si="0"/>
        <v>5.76</v>
      </c>
      <c r="H21" s="105"/>
      <c r="I21" s="101">
        <f t="shared" si="1"/>
        <v>0</v>
      </c>
    </row>
    <row r="22" spans="1:12" ht="18.75">
      <c r="A22" s="102" t="s">
        <v>806</v>
      </c>
      <c r="B22" s="103">
        <v>301344</v>
      </c>
      <c r="C22" s="102" t="s">
        <v>807</v>
      </c>
      <c r="D22" s="103">
        <v>6</v>
      </c>
      <c r="E22" s="103">
        <v>6</v>
      </c>
      <c r="F22" s="104">
        <v>2.87</v>
      </c>
      <c r="G22" s="104">
        <f t="shared" si="0"/>
        <v>2.87</v>
      </c>
      <c r="H22" s="105"/>
      <c r="I22" s="101">
        <f t="shared" si="1"/>
        <v>0</v>
      </c>
    </row>
    <row r="23" spans="1:12" ht="18.75">
      <c r="A23" s="102" t="s">
        <v>808</v>
      </c>
      <c r="B23" s="103">
        <v>301335</v>
      </c>
      <c r="C23" s="102" t="s">
        <v>809</v>
      </c>
      <c r="D23" s="103">
        <v>6</v>
      </c>
      <c r="E23" s="103">
        <v>6</v>
      </c>
      <c r="F23" s="104">
        <v>4.17</v>
      </c>
      <c r="G23" s="104">
        <f t="shared" si="0"/>
        <v>4.17</v>
      </c>
      <c r="H23" s="105"/>
      <c r="I23" s="101">
        <f t="shared" si="1"/>
        <v>0</v>
      </c>
    </row>
    <row r="24" spans="1:12" ht="18.75">
      <c r="A24" s="102" t="s">
        <v>810</v>
      </c>
      <c r="B24" s="103">
        <v>301336</v>
      </c>
      <c r="C24" s="102" t="s">
        <v>811</v>
      </c>
      <c r="D24" s="103">
        <v>3</v>
      </c>
      <c r="E24" s="103">
        <v>3</v>
      </c>
      <c r="F24" s="104">
        <v>6.67</v>
      </c>
      <c r="G24" s="104">
        <f t="shared" si="0"/>
        <v>6.67</v>
      </c>
      <c r="H24" s="105"/>
      <c r="I24" s="101">
        <f t="shared" si="1"/>
        <v>0</v>
      </c>
    </row>
    <row r="25" spans="1:12" ht="18.75">
      <c r="A25" s="102" t="s">
        <v>812</v>
      </c>
      <c r="B25" s="103">
        <v>301334</v>
      </c>
      <c r="C25" s="102" t="s">
        <v>813</v>
      </c>
      <c r="D25" s="103">
        <v>6</v>
      </c>
      <c r="E25" s="103">
        <v>6</v>
      </c>
      <c r="F25" s="104">
        <v>3.46</v>
      </c>
      <c r="G25" s="104">
        <f t="shared" si="0"/>
        <v>3.46</v>
      </c>
      <c r="H25" s="105"/>
      <c r="I25" s="101">
        <f t="shared" si="1"/>
        <v>0</v>
      </c>
    </row>
    <row r="26" spans="1:12" ht="18.75">
      <c r="A26" s="102" t="s">
        <v>814</v>
      </c>
      <c r="B26" s="103">
        <v>301333</v>
      </c>
      <c r="C26" s="102" t="s">
        <v>815</v>
      </c>
      <c r="D26" s="103">
        <v>6</v>
      </c>
      <c r="E26" s="103">
        <v>6</v>
      </c>
      <c r="F26" s="104">
        <v>1.79</v>
      </c>
      <c r="G26" s="104">
        <f t="shared" si="0"/>
        <v>1.79</v>
      </c>
      <c r="H26" s="106"/>
      <c r="I26" s="101">
        <f t="shared" si="1"/>
        <v>0</v>
      </c>
      <c r="L26" s="2"/>
    </row>
    <row r="27" spans="1:12" ht="18.75">
      <c r="A27" s="102" t="s">
        <v>816</v>
      </c>
      <c r="B27" s="103">
        <v>301347</v>
      </c>
      <c r="C27" s="102" t="s">
        <v>817</v>
      </c>
      <c r="D27" s="103">
        <v>6</v>
      </c>
      <c r="E27" s="103">
        <v>6</v>
      </c>
      <c r="F27" s="104">
        <v>4.7699999999999996</v>
      </c>
      <c r="G27" s="104">
        <f t="shared" si="0"/>
        <v>4.7699999999999996</v>
      </c>
      <c r="H27" s="106"/>
      <c r="I27" s="101">
        <f t="shared" si="1"/>
        <v>0</v>
      </c>
    </row>
    <row r="28" spans="1:12" ht="18.75">
      <c r="A28" s="102" t="s">
        <v>818</v>
      </c>
      <c r="B28" s="103">
        <v>301349</v>
      </c>
      <c r="C28" s="102" t="s">
        <v>819</v>
      </c>
      <c r="D28" s="103">
        <v>6</v>
      </c>
      <c r="E28" s="103">
        <v>6</v>
      </c>
      <c r="F28" s="104">
        <v>5.18</v>
      </c>
      <c r="G28" s="104">
        <f t="shared" si="0"/>
        <v>5.18</v>
      </c>
      <c r="H28" s="106"/>
      <c r="I28" s="101">
        <f t="shared" si="1"/>
        <v>0</v>
      </c>
    </row>
    <row r="29" spans="1:12" ht="18.75">
      <c r="A29" s="102" t="s">
        <v>820</v>
      </c>
      <c r="B29" s="103">
        <v>301346</v>
      </c>
      <c r="C29" s="102" t="s">
        <v>821</v>
      </c>
      <c r="D29" s="103">
        <v>6</v>
      </c>
      <c r="E29" s="103">
        <v>6</v>
      </c>
      <c r="F29" s="104">
        <v>2.85</v>
      </c>
      <c r="G29" s="104">
        <f t="shared" si="0"/>
        <v>2.85</v>
      </c>
      <c r="H29" s="106"/>
      <c r="I29" s="101">
        <f t="shared" si="1"/>
        <v>0</v>
      </c>
    </row>
    <row r="30" spans="1:12" ht="18.75">
      <c r="A30" s="102" t="s">
        <v>822</v>
      </c>
      <c r="B30" s="103">
        <v>301348</v>
      </c>
      <c r="C30" s="102" t="s">
        <v>823</v>
      </c>
      <c r="D30" s="103">
        <v>6</v>
      </c>
      <c r="E30" s="103">
        <v>6</v>
      </c>
      <c r="F30" s="104">
        <v>3.04</v>
      </c>
      <c r="G30" s="104">
        <f t="shared" si="0"/>
        <v>3.04</v>
      </c>
      <c r="H30" s="106"/>
      <c r="I30" s="101">
        <f t="shared" si="1"/>
        <v>0</v>
      </c>
    </row>
    <row r="31" spans="1:12" ht="18.75">
      <c r="A31" s="102" t="s">
        <v>824</v>
      </c>
      <c r="B31" s="103">
        <v>301338</v>
      </c>
      <c r="C31" s="102" t="s">
        <v>825</v>
      </c>
      <c r="D31" s="103">
        <v>3</v>
      </c>
      <c r="E31" s="103">
        <v>3</v>
      </c>
      <c r="F31" s="104">
        <v>7.4</v>
      </c>
      <c r="G31" s="104">
        <f t="shared" si="0"/>
        <v>7.4</v>
      </c>
      <c r="H31" s="106"/>
      <c r="I31" s="101">
        <f t="shared" si="1"/>
        <v>0</v>
      </c>
    </row>
    <row r="32" spans="1:12" ht="18.75">
      <c r="A32" s="102" t="s">
        <v>826</v>
      </c>
      <c r="B32" s="103">
        <v>301337</v>
      </c>
      <c r="C32" s="102" t="s">
        <v>827</v>
      </c>
      <c r="D32" s="103">
        <v>6</v>
      </c>
      <c r="E32" s="103">
        <v>6</v>
      </c>
      <c r="F32" s="104">
        <v>3.82</v>
      </c>
      <c r="G32" s="104">
        <f t="shared" si="0"/>
        <v>3.82</v>
      </c>
      <c r="H32" s="106"/>
      <c r="I32" s="101">
        <f t="shared" si="1"/>
        <v>0</v>
      </c>
    </row>
    <row r="33" spans="1:17" ht="18.75">
      <c r="A33" s="102" t="s">
        <v>828</v>
      </c>
      <c r="B33" s="103">
        <v>301343</v>
      </c>
      <c r="C33" s="102" t="s">
        <v>829</v>
      </c>
      <c r="D33" s="103">
        <v>6</v>
      </c>
      <c r="E33" s="103">
        <v>6</v>
      </c>
      <c r="F33" s="104">
        <v>3.16</v>
      </c>
      <c r="G33" s="104">
        <f t="shared" si="0"/>
        <v>3.16</v>
      </c>
      <c r="H33" s="106"/>
      <c r="I33" s="101">
        <f t="shared" si="1"/>
        <v>0</v>
      </c>
    </row>
    <row r="34" spans="1:17" ht="18.75">
      <c r="A34" s="102" t="s">
        <v>830</v>
      </c>
      <c r="B34" s="103">
        <v>301342</v>
      </c>
      <c r="C34" s="102" t="s">
        <v>831</v>
      </c>
      <c r="D34" s="103">
        <v>6</v>
      </c>
      <c r="E34" s="103">
        <v>6</v>
      </c>
      <c r="F34" s="104">
        <v>2.99</v>
      </c>
      <c r="G34" s="104">
        <f t="shared" si="0"/>
        <v>2.99</v>
      </c>
      <c r="H34" s="106"/>
      <c r="I34" s="101">
        <f t="shared" si="1"/>
        <v>0</v>
      </c>
    </row>
    <row r="35" spans="1:17" ht="18.75">
      <c r="A35" s="102" t="s">
        <v>832</v>
      </c>
      <c r="B35" s="103">
        <v>301341</v>
      </c>
      <c r="C35" s="102" t="s">
        <v>833</v>
      </c>
      <c r="D35" s="103">
        <v>6</v>
      </c>
      <c r="E35" s="103">
        <v>6</v>
      </c>
      <c r="F35" s="104">
        <v>1.49</v>
      </c>
      <c r="G35" s="104">
        <f t="shared" si="0"/>
        <v>1.49</v>
      </c>
      <c r="H35" s="106"/>
      <c r="I35" s="101">
        <f t="shared" si="1"/>
        <v>0</v>
      </c>
      <c r="O35" s="74"/>
      <c r="P35" s="74"/>
      <c r="Q35" s="74"/>
    </row>
    <row r="36" spans="1:17" ht="18.75">
      <c r="A36" s="107"/>
      <c r="B36" s="107"/>
      <c r="C36" s="108"/>
      <c r="D36" s="109"/>
      <c r="E36" s="109"/>
      <c r="F36" s="110"/>
      <c r="G36" s="110"/>
      <c r="H36" s="111"/>
      <c r="I36" s="112"/>
      <c r="L36" s="2"/>
      <c r="O36" s="74"/>
      <c r="P36" s="74"/>
      <c r="Q36" s="74"/>
    </row>
    <row r="37" spans="1:17" s="46" customFormat="1" ht="17.25" customHeight="1">
      <c r="A37" s="113"/>
      <c r="B37" s="113"/>
      <c r="C37" s="149" t="s">
        <v>775</v>
      </c>
      <c r="D37" s="114"/>
      <c r="E37" s="115"/>
      <c r="F37" s="115"/>
      <c r="G37" s="115"/>
      <c r="H37" s="116"/>
      <c r="I37" s="45">
        <f>SUM(I15:I36)</f>
        <v>0</v>
      </c>
      <c r="K37" s="242"/>
      <c r="O37" s="74">
        <v>0</v>
      </c>
      <c r="P37" s="94">
        <v>0</v>
      </c>
      <c r="Q37" s="95"/>
    </row>
    <row r="38" spans="1:17" s="46" customFormat="1" ht="17.25" customHeight="1">
      <c r="A38" s="113"/>
      <c r="B38" s="113"/>
      <c r="C38" s="44"/>
      <c r="D38" s="114"/>
      <c r="E38" s="115"/>
      <c r="F38" s="115"/>
      <c r="G38" s="115"/>
      <c r="H38" s="117"/>
      <c r="I38" s="45"/>
      <c r="K38" s="242"/>
      <c r="O38" s="74">
        <v>10</v>
      </c>
      <c r="P38" s="94">
        <v>0</v>
      </c>
      <c r="Q38" s="95"/>
    </row>
    <row r="39" spans="1:17" s="46" customFormat="1" ht="37.5">
      <c r="A39" s="118"/>
      <c r="B39" s="118"/>
      <c r="C39" s="47" t="s">
        <v>834</v>
      </c>
      <c r="D39" s="114"/>
      <c r="E39" s="115"/>
      <c r="F39" s="119"/>
      <c r="G39" s="119"/>
      <c r="H39" s="120"/>
      <c r="I39" s="120">
        <f>IF(I37&gt;499,15%,0)</f>
        <v>0</v>
      </c>
      <c r="J39" s="261"/>
      <c r="K39" s="242"/>
      <c r="O39" s="74">
        <v>500</v>
      </c>
      <c r="P39" s="94">
        <v>0.1</v>
      </c>
      <c r="Q39" s="95"/>
    </row>
    <row r="40" spans="1:17" s="46" customFormat="1" ht="17.25" customHeight="1">
      <c r="A40" s="113"/>
      <c r="B40" s="113"/>
      <c r="C40" s="44"/>
      <c r="D40" s="114"/>
      <c r="E40" s="115"/>
      <c r="F40" s="115"/>
      <c r="G40" s="115"/>
      <c r="H40" s="114"/>
      <c r="I40" s="45"/>
      <c r="K40" s="242"/>
      <c r="O40" s="74">
        <v>1000</v>
      </c>
      <c r="P40" s="94">
        <v>0.15</v>
      </c>
      <c r="Q40" s="95"/>
    </row>
    <row r="41" spans="1:17" s="46" customFormat="1" ht="17.25" customHeight="1">
      <c r="A41" s="113"/>
      <c r="B41" s="113"/>
      <c r="C41" s="149" t="s">
        <v>777</v>
      </c>
      <c r="D41" s="114"/>
      <c r="E41" s="115"/>
      <c r="F41" s="115"/>
      <c r="G41" s="115"/>
      <c r="H41" s="114"/>
      <c r="I41" s="45">
        <f>I37-(I37*I39)</f>
        <v>0</v>
      </c>
      <c r="K41" s="242"/>
      <c r="O41" s="95"/>
      <c r="P41" s="95"/>
      <c r="Q41" s="95"/>
    </row>
    <row r="42" spans="1:17">
      <c r="C42" s="52"/>
      <c r="D42" s="81"/>
      <c r="E42" s="81"/>
      <c r="F42" s="82"/>
      <c r="G42" s="82"/>
      <c r="H42" s="83"/>
      <c r="I42" s="84"/>
      <c r="O42" s="74"/>
      <c r="P42" s="74"/>
      <c r="Q42" s="74"/>
    </row>
    <row r="43" spans="1:17">
      <c r="A43" s="50" t="s">
        <v>778</v>
      </c>
      <c r="C43" s="52"/>
      <c r="D43" s="81"/>
      <c r="E43" s="81"/>
      <c r="F43" s="82"/>
      <c r="G43" s="82"/>
      <c r="H43" s="83"/>
      <c r="I43" s="84"/>
      <c r="O43" s="74"/>
      <c r="P43" s="74"/>
      <c r="Q43" s="74"/>
    </row>
    <row r="44" spans="1:17">
      <c r="A44" s="50" t="s">
        <v>779</v>
      </c>
      <c r="B44" s="50"/>
      <c r="C44" s="52"/>
      <c r="D44" s="81"/>
      <c r="E44" s="81"/>
      <c r="F44" s="82"/>
      <c r="G44" s="82"/>
      <c r="H44" s="83"/>
      <c r="I44" s="84"/>
    </row>
    <row r="45" spans="1:17">
      <c r="A45" s="50"/>
      <c r="B45" s="50"/>
      <c r="C45" s="52"/>
      <c r="D45" s="81"/>
      <c r="E45" s="81"/>
      <c r="F45" s="82"/>
      <c r="G45" s="82"/>
      <c r="H45" s="83"/>
      <c r="I45" s="84"/>
    </row>
    <row r="46" spans="1:17">
      <c r="C46" s="52"/>
      <c r="D46" s="81"/>
      <c r="E46" s="81"/>
      <c r="F46" s="82"/>
      <c r="G46" s="82"/>
      <c r="H46" s="83"/>
      <c r="I46" s="84"/>
    </row>
    <row r="47" spans="1:17">
      <c r="C47" s="52"/>
      <c r="D47" s="81"/>
      <c r="E47" s="81"/>
      <c r="F47" s="82"/>
      <c r="G47" s="82"/>
      <c r="H47" s="83"/>
      <c r="I47" s="84"/>
    </row>
    <row r="48" spans="1:17">
      <c r="C48" s="52"/>
      <c r="D48" s="81"/>
      <c r="E48" s="81"/>
      <c r="F48" s="82"/>
      <c r="G48" s="82"/>
      <c r="H48" s="83"/>
      <c r="I48" s="84"/>
    </row>
    <row r="49" spans="3:9">
      <c r="C49" s="52"/>
      <c r="D49" s="81"/>
      <c r="E49" s="81"/>
      <c r="F49" s="82"/>
      <c r="G49" s="82"/>
      <c r="H49" s="83"/>
      <c r="I49" s="84"/>
    </row>
    <row r="50" spans="3:9">
      <c r="C50" s="52"/>
      <c r="D50" s="81"/>
      <c r="E50" s="81"/>
      <c r="F50" s="82"/>
      <c r="G50" s="82"/>
      <c r="H50" s="83"/>
      <c r="I50" s="84"/>
    </row>
    <row r="51" spans="3:9" ht="21">
      <c r="C51" s="80"/>
      <c r="D51" s="81"/>
      <c r="E51" s="81"/>
      <c r="F51" s="82"/>
      <c r="G51" s="82"/>
      <c r="H51" s="83"/>
      <c r="I51" s="84"/>
    </row>
    <row r="52" spans="3:9">
      <c r="C52" s="52"/>
      <c r="D52" s="81"/>
      <c r="E52" s="81"/>
      <c r="F52" s="82"/>
      <c r="G52" s="82"/>
      <c r="H52" s="83"/>
      <c r="I52" s="84"/>
    </row>
    <row r="53" spans="3:9">
      <c r="C53" s="52"/>
      <c r="D53" s="81"/>
      <c r="E53" s="81"/>
      <c r="F53" s="82"/>
      <c r="G53" s="82"/>
      <c r="H53" s="83"/>
      <c r="I53" s="84"/>
    </row>
    <row r="54" spans="3:9">
      <c r="C54" s="52"/>
      <c r="D54" s="81"/>
      <c r="E54" s="81"/>
      <c r="F54" s="82"/>
      <c r="G54" s="82"/>
      <c r="H54" s="83"/>
      <c r="I54" s="84"/>
    </row>
    <row r="55" spans="3:9">
      <c r="C55" s="52"/>
      <c r="D55" s="81"/>
      <c r="E55" s="81"/>
      <c r="F55" s="82"/>
      <c r="G55" s="82"/>
      <c r="H55" s="83"/>
      <c r="I55" s="84"/>
    </row>
    <row r="56" spans="3:9">
      <c r="C56" s="52"/>
      <c r="D56" s="81"/>
      <c r="E56" s="81"/>
      <c r="F56" s="82"/>
      <c r="G56" s="82"/>
      <c r="H56" s="83"/>
      <c r="I56" s="84"/>
    </row>
    <row r="57" spans="3:9">
      <c r="C57" s="52"/>
      <c r="D57" s="81"/>
      <c r="E57" s="81"/>
      <c r="F57" s="82"/>
      <c r="G57" s="82"/>
      <c r="H57" s="83"/>
      <c r="I57" s="84"/>
    </row>
    <row r="58" spans="3:9">
      <c r="C58" s="52"/>
      <c r="D58" s="81"/>
      <c r="E58" s="81"/>
      <c r="F58" s="82"/>
      <c r="G58" s="82"/>
      <c r="H58" s="83"/>
      <c r="I58" s="84"/>
    </row>
    <row r="59" spans="3:9">
      <c r="C59" s="52"/>
      <c r="D59" s="81"/>
      <c r="E59" s="81"/>
      <c r="F59" s="82"/>
      <c r="G59" s="82"/>
      <c r="H59" s="83"/>
      <c r="I59" s="84"/>
    </row>
    <row r="60" spans="3:9">
      <c r="C60" s="52"/>
      <c r="D60" s="81"/>
      <c r="E60" s="81"/>
      <c r="F60" s="82"/>
      <c r="G60" s="82"/>
      <c r="H60" s="83"/>
      <c r="I60" s="84"/>
    </row>
    <row r="61" spans="3:9">
      <c r="C61" s="52"/>
      <c r="D61" s="81"/>
      <c r="E61" s="81"/>
      <c r="F61" s="82"/>
      <c r="G61" s="82"/>
      <c r="H61" s="83"/>
      <c r="I61" s="84"/>
    </row>
    <row r="62" spans="3:9">
      <c r="C62" s="52"/>
      <c r="D62" s="81"/>
      <c r="E62" s="81"/>
      <c r="F62" s="82"/>
      <c r="G62" s="82"/>
      <c r="H62" s="83"/>
      <c r="I62" s="84"/>
    </row>
    <row r="63" spans="3:9">
      <c r="C63" s="52"/>
      <c r="D63" s="81"/>
      <c r="E63" s="81"/>
      <c r="F63" s="82"/>
      <c r="G63" s="82"/>
      <c r="H63" s="83"/>
      <c r="I63" s="84"/>
    </row>
    <row r="64" spans="3:9">
      <c r="C64" s="52"/>
      <c r="D64" s="81"/>
      <c r="E64" s="81"/>
      <c r="F64" s="82"/>
      <c r="G64" s="82"/>
      <c r="H64" s="83"/>
      <c r="I64" s="84"/>
    </row>
    <row r="65" spans="1:11">
      <c r="C65" s="52"/>
      <c r="D65" s="81"/>
      <c r="E65" s="81"/>
      <c r="F65" s="82"/>
      <c r="G65" s="82"/>
      <c r="H65" s="83"/>
      <c r="I65" s="84"/>
    </row>
    <row r="66" spans="1:11" ht="12" customHeight="1">
      <c r="C66" s="52"/>
      <c r="D66" s="81"/>
      <c r="E66" s="81"/>
      <c r="F66" s="82"/>
      <c r="G66" s="82"/>
      <c r="H66" s="83"/>
      <c r="I66" s="84"/>
    </row>
    <row r="67" spans="1:11">
      <c r="A67" s="50"/>
      <c r="C67" s="52"/>
      <c r="D67" s="81"/>
      <c r="E67" s="81"/>
      <c r="F67" s="82"/>
      <c r="G67" s="82"/>
      <c r="H67" s="83"/>
      <c r="I67" s="84"/>
    </row>
    <row r="68" spans="1:11">
      <c r="A68" s="50"/>
      <c r="C68" s="52"/>
      <c r="D68" s="81"/>
      <c r="E68" s="81"/>
      <c r="F68" s="82"/>
      <c r="G68" s="82"/>
      <c r="H68" s="83"/>
      <c r="I68" s="84"/>
    </row>
    <row r="69" spans="1:11">
      <c r="C69" s="52"/>
      <c r="D69" s="81"/>
      <c r="E69" s="81"/>
      <c r="F69" s="82"/>
      <c r="G69" s="82"/>
      <c r="H69" s="83"/>
      <c r="I69" s="84"/>
    </row>
    <row r="70" spans="1:11">
      <c r="C70" s="52"/>
      <c r="D70" s="81"/>
      <c r="E70" s="81"/>
      <c r="F70" s="82"/>
      <c r="G70" s="82"/>
      <c r="H70" s="83"/>
      <c r="I70" s="84"/>
    </row>
    <row r="71" spans="1:11">
      <c r="C71" s="52"/>
      <c r="D71" s="81"/>
      <c r="E71" s="81"/>
      <c r="F71" s="82"/>
      <c r="G71" s="82"/>
      <c r="H71" s="83"/>
      <c r="I71" s="84"/>
    </row>
    <row r="72" spans="1:11">
      <c r="C72" s="52"/>
      <c r="D72" s="81"/>
      <c r="E72" s="81"/>
      <c r="F72" s="82"/>
      <c r="G72" s="82"/>
      <c r="H72" s="83"/>
      <c r="I72" s="84"/>
    </row>
    <row r="73" spans="1:11">
      <c r="A73" s="50"/>
      <c r="C73" s="52"/>
      <c r="D73" s="81"/>
      <c r="E73" s="81"/>
      <c r="F73" s="82"/>
      <c r="G73" s="82"/>
      <c r="H73" s="83"/>
      <c r="I73" s="84"/>
    </row>
    <row r="74" spans="1:11">
      <c r="A74" s="50"/>
      <c r="C74" s="52"/>
      <c r="D74" s="81"/>
      <c r="E74" s="81"/>
      <c r="F74" s="82"/>
      <c r="G74" s="82"/>
      <c r="H74" s="83"/>
      <c r="I74" s="84"/>
    </row>
    <row r="75" spans="1:11">
      <c r="C75" s="52"/>
      <c r="D75" s="81"/>
      <c r="E75" s="81"/>
      <c r="F75" s="82"/>
      <c r="G75" s="82"/>
      <c r="H75" s="83"/>
      <c r="I75" s="84"/>
    </row>
    <row r="76" spans="1:11" s="46" customFormat="1" ht="17.25" customHeight="1">
      <c r="A76" s="75"/>
      <c r="B76" s="75"/>
      <c r="C76" s="76"/>
      <c r="D76" s="77"/>
      <c r="E76" s="78"/>
      <c r="F76" s="78"/>
      <c r="G76" s="78"/>
      <c r="H76" s="77"/>
      <c r="I76" s="79"/>
      <c r="K76" s="242"/>
    </row>
    <row r="77" spans="1:11" s="46" customFormat="1" ht="17.25" customHeight="1">
      <c r="A77" s="75"/>
      <c r="B77" s="75"/>
      <c r="C77" s="76"/>
      <c r="D77" s="77"/>
      <c r="E77" s="78"/>
      <c r="F77" s="78"/>
      <c r="G77" s="78"/>
      <c r="H77" s="77"/>
      <c r="I77" s="79"/>
      <c r="K77" s="242"/>
    </row>
    <row r="78" spans="1:11" ht="17.25" customHeight="1">
      <c r="A78" s="41"/>
      <c r="B78" s="41"/>
      <c r="E78" s="14"/>
      <c r="F78" s="14"/>
      <c r="G78" s="14"/>
      <c r="H78" s="42"/>
      <c r="I78" s="43"/>
    </row>
    <row r="79" spans="1:11" ht="17.25" customHeight="1">
      <c r="A79" s="41"/>
      <c r="B79" s="41"/>
      <c r="C79" s="16"/>
      <c r="E79" s="14"/>
      <c r="F79" s="14"/>
      <c r="G79" s="14"/>
      <c r="H79" s="42"/>
      <c r="I79" s="43"/>
    </row>
    <row r="80" spans="1:11" ht="17.25" customHeight="1">
      <c r="A80" s="41"/>
      <c r="B80" s="41"/>
      <c r="C80" s="16"/>
      <c r="E80" s="14"/>
      <c r="F80" s="14"/>
      <c r="G80" s="14"/>
      <c r="H80" s="42"/>
      <c r="I80" s="43"/>
    </row>
    <row r="81" spans="1:9" ht="17.25" customHeight="1">
      <c r="A81" s="41"/>
      <c r="B81" s="41"/>
      <c r="E81" s="14"/>
      <c r="F81" s="14"/>
      <c r="G81" s="14"/>
      <c r="H81" s="42"/>
      <c r="I81" s="43"/>
    </row>
    <row r="82" spans="1:9" ht="17.25" customHeight="1">
      <c r="A82" s="41"/>
      <c r="B82" s="41"/>
      <c r="E82" s="14"/>
      <c r="F82" s="14"/>
      <c r="G82" s="14"/>
      <c r="H82" s="42"/>
      <c r="I82" s="43"/>
    </row>
    <row r="83" spans="1:9" ht="17.25" customHeight="1">
      <c r="A83" s="41"/>
      <c r="B83" s="41"/>
      <c r="E83" s="14"/>
      <c r="F83" s="14"/>
      <c r="G83" s="14"/>
      <c r="H83" s="42"/>
      <c r="I83" s="43"/>
    </row>
    <row r="84" spans="1:9" ht="17.25" customHeight="1">
      <c r="A84" s="41"/>
      <c r="B84" s="41"/>
      <c r="E84" s="14"/>
      <c r="F84" s="14"/>
      <c r="G84" s="14"/>
      <c r="H84" s="14"/>
      <c r="I84" s="48"/>
    </row>
    <row r="85" spans="1:9" ht="17.25" customHeight="1">
      <c r="A85" s="41"/>
      <c r="B85" s="41"/>
      <c r="E85" s="14"/>
      <c r="F85" s="14"/>
      <c r="G85" s="14"/>
      <c r="H85" s="42"/>
      <c r="I85" s="43"/>
    </row>
    <row r="86" spans="1:9" ht="17.25" customHeight="1">
      <c r="A86" s="41"/>
      <c r="B86" s="41"/>
      <c r="E86" s="14"/>
      <c r="F86" s="14"/>
      <c r="G86" s="14"/>
      <c r="H86" s="42"/>
      <c r="I86" s="43"/>
    </row>
    <row r="87" spans="1:9" ht="17.25" customHeight="1">
      <c r="A87" s="41"/>
      <c r="B87" s="41"/>
      <c r="D87" s="18"/>
      <c r="E87" s="17"/>
      <c r="F87" s="17"/>
      <c r="G87" s="17"/>
      <c r="H87" s="18"/>
      <c r="I87" s="48"/>
    </row>
    <row r="88" spans="1:9" ht="17.25" customHeight="1">
      <c r="A88" s="41"/>
      <c r="B88" s="41"/>
      <c r="E88" s="14"/>
      <c r="F88" s="14"/>
      <c r="G88" s="14"/>
      <c r="H88" s="42"/>
      <c r="I88" s="43"/>
    </row>
    <row r="89" spans="1:9" ht="17.25" customHeight="1">
      <c r="A89" s="41"/>
      <c r="B89" s="41"/>
      <c r="E89" s="14"/>
      <c r="F89" s="14"/>
      <c r="G89" s="14"/>
      <c r="H89" s="42"/>
      <c r="I89" s="43"/>
    </row>
    <row r="90" spans="1:9" ht="17.25" customHeight="1">
      <c r="A90" s="41"/>
      <c r="B90" s="41"/>
      <c r="E90" s="14"/>
      <c r="F90" s="14"/>
      <c r="G90" s="14"/>
      <c r="H90" s="42"/>
      <c r="I90" s="43"/>
    </row>
    <row r="91" spans="1:9" ht="17.25" customHeight="1">
      <c r="A91" s="41"/>
      <c r="B91" s="41"/>
      <c r="D91" s="19"/>
      <c r="E91" s="20"/>
      <c r="F91" s="20"/>
      <c r="G91" s="20"/>
      <c r="H91" s="19"/>
      <c r="I91" s="48"/>
    </row>
    <row r="92" spans="1:9" ht="17.25" customHeight="1">
      <c r="A92" s="41"/>
      <c r="B92" s="41"/>
      <c r="D92" s="24"/>
      <c r="E92" s="14"/>
      <c r="F92" s="14"/>
      <c r="G92" s="14"/>
      <c r="I92" s="49"/>
    </row>
    <row r="93" spans="1:9" ht="17.25" customHeight="1">
      <c r="A93" s="41"/>
      <c r="B93" s="41"/>
      <c r="E93" s="14"/>
      <c r="F93" s="14"/>
      <c r="G93" s="14"/>
      <c r="I93" s="43"/>
    </row>
    <row r="94" spans="1:9" ht="17.25" customHeight="1">
      <c r="A94" s="41"/>
      <c r="B94" s="41"/>
      <c r="E94" s="14"/>
      <c r="F94" s="14"/>
      <c r="G94" s="14"/>
      <c r="H94" s="42"/>
      <c r="I94" s="43"/>
    </row>
    <row r="95" spans="1:9" ht="17.25" customHeight="1">
      <c r="A95" s="41"/>
      <c r="B95" s="41"/>
      <c r="E95" s="14"/>
      <c r="F95" s="14"/>
      <c r="G95" s="14"/>
      <c r="H95" s="42"/>
      <c r="I95" s="43"/>
    </row>
    <row r="96" spans="1:9" ht="17.25" customHeight="1">
      <c r="A96" s="41"/>
      <c r="B96" s="41"/>
      <c r="E96" s="14"/>
      <c r="F96" s="14"/>
      <c r="G96" s="14"/>
      <c r="H96" s="42"/>
      <c r="I96" s="43"/>
    </row>
    <row r="97" spans="1:9" ht="17.25" customHeight="1">
      <c r="A97" s="41"/>
      <c r="B97" s="41"/>
      <c r="E97" s="14"/>
      <c r="F97" s="14"/>
      <c r="G97" s="14"/>
      <c r="H97" s="42"/>
      <c r="I97" s="43"/>
    </row>
    <row r="98" spans="1:9" ht="17.25" customHeight="1">
      <c r="A98" s="41"/>
      <c r="B98" s="41"/>
      <c r="E98" s="14"/>
      <c r="F98" s="14"/>
      <c r="G98" s="14"/>
      <c r="H98" s="42"/>
      <c r="I98" s="43"/>
    </row>
    <row r="99" spans="1:9" ht="17.25" customHeight="1">
      <c r="A99" s="41"/>
      <c r="B99" s="41"/>
      <c r="E99" s="14"/>
      <c r="F99" s="14"/>
      <c r="G99" s="14"/>
      <c r="H99" s="42"/>
      <c r="I99" s="43"/>
    </row>
    <row r="100" spans="1:9" ht="17.25" customHeight="1">
      <c r="A100" s="41"/>
      <c r="B100" s="41"/>
      <c r="E100" s="14"/>
      <c r="F100" s="14"/>
      <c r="G100" s="14"/>
      <c r="H100" s="42"/>
      <c r="I100" s="43"/>
    </row>
    <row r="101" spans="1:9" ht="17.25" customHeight="1">
      <c r="A101" s="41"/>
      <c r="B101" s="41"/>
      <c r="E101" s="14"/>
      <c r="F101" s="14"/>
      <c r="G101" s="14"/>
      <c r="H101" s="42"/>
      <c r="I101" s="43"/>
    </row>
    <row r="102" spans="1:9" ht="17.25" customHeight="1">
      <c r="A102" s="41"/>
      <c r="B102" s="41"/>
      <c r="E102" s="14"/>
      <c r="F102" s="14"/>
      <c r="G102" s="14"/>
      <c r="H102" s="42"/>
      <c r="I102" s="43"/>
    </row>
    <row r="103" spans="1:9" ht="17.25" customHeight="1">
      <c r="A103" s="41"/>
      <c r="B103" s="41"/>
      <c r="E103" s="14"/>
      <c r="F103" s="14"/>
      <c r="G103" s="14"/>
      <c r="H103" s="42"/>
      <c r="I103" s="43"/>
    </row>
    <row r="104" spans="1:9" ht="17.25" customHeight="1">
      <c r="A104" s="41"/>
      <c r="B104" s="41"/>
      <c r="E104" s="14"/>
      <c r="F104" s="14"/>
      <c r="G104" s="14"/>
      <c r="H104" s="42"/>
      <c r="I104" s="43"/>
    </row>
    <row r="105" spans="1:9" ht="17.25" customHeight="1">
      <c r="A105" s="41"/>
      <c r="B105" s="41"/>
      <c r="E105" s="14"/>
      <c r="F105" s="14"/>
      <c r="G105" s="14"/>
      <c r="H105" s="42"/>
      <c r="I105" s="43"/>
    </row>
    <row r="106" spans="1:9" ht="17.25" customHeight="1">
      <c r="A106" s="41"/>
      <c r="B106" s="41"/>
      <c r="E106" s="14"/>
      <c r="F106" s="14"/>
      <c r="G106" s="14"/>
      <c r="H106" s="42"/>
      <c r="I106" s="43"/>
    </row>
    <row r="107" spans="1:9" ht="17.25" customHeight="1">
      <c r="A107" s="41"/>
      <c r="B107" s="41"/>
      <c r="E107" s="14"/>
      <c r="F107" s="14"/>
      <c r="G107" s="14"/>
      <c r="H107" s="42"/>
      <c r="I107" s="43"/>
    </row>
    <row r="108" spans="1:9" ht="17.25" customHeight="1">
      <c r="A108" s="41"/>
      <c r="B108" s="41"/>
      <c r="E108" s="14"/>
      <c r="F108" s="14"/>
      <c r="G108" s="14"/>
      <c r="H108" s="42"/>
      <c r="I108" s="43"/>
    </row>
    <row r="109" spans="1:9" ht="17.25" customHeight="1">
      <c r="A109" s="41"/>
      <c r="B109" s="41"/>
      <c r="E109" s="14"/>
      <c r="F109" s="14"/>
      <c r="G109" s="14"/>
      <c r="H109" s="42"/>
      <c r="I109" s="43"/>
    </row>
    <row r="110" spans="1:9" ht="17.25" customHeight="1">
      <c r="A110" s="41"/>
      <c r="B110" s="41"/>
      <c r="E110" s="14"/>
      <c r="F110" s="14"/>
      <c r="G110" s="14"/>
      <c r="H110" s="42"/>
      <c r="I110" s="43"/>
    </row>
    <row r="111" spans="1:9" ht="17.25" customHeight="1">
      <c r="A111" s="41"/>
      <c r="B111" s="41"/>
      <c r="E111" s="14"/>
      <c r="F111" s="14"/>
      <c r="G111" s="14"/>
      <c r="H111" s="42"/>
      <c r="I111" s="43"/>
    </row>
    <row r="112" spans="1:9" ht="17.25" customHeight="1">
      <c r="A112" s="50"/>
      <c r="B112" s="50"/>
      <c r="C112" s="16"/>
      <c r="E112" s="14"/>
      <c r="F112" s="14"/>
      <c r="G112" s="14"/>
      <c r="H112" s="42"/>
      <c r="I112" s="43"/>
    </row>
    <row r="113" spans="1:9" ht="17.25" customHeight="1">
      <c r="A113" s="50"/>
      <c r="B113" s="50"/>
      <c r="C113" s="16"/>
      <c r="E113" s="14"/>
      <c r="F113" s="14"/>
      <c r="G113" s="14"/>
      <c r="H113" s="42"/>
      <c r="I113" s="43"/>
    </row>
    <row r="114" spans="1:9" ht="17.25" customHeight="1">
      <c r="A114" s="41"/>
      <c r="B114" s="41"/>
      <c r="E114" s="14"/>
      <c r="F114" s="14"/>
      <c r="G114" s="14"/>
      <c r="H114" s="42"/>
      <c r="I114" s="43"/>
    </row>
    <row r="115" spans="1:9" ht="17.25" customHeight="1">
      <c r="A115" s="41"/>
      <c r="B115" s="41"/>
      <c r="E115" s="14"/>
      <c r="F115" s="14"/>
      <c r="G115" s="14"/>
      <c r="H115" s="42"/>
      <c r="I115" s="43"/>
    </row>
    <row r="116" spans="1:9" ht="17.25" customHeight="1">
      <c r="A116" s="41"/>
      <c r="B116" s="41"/>
      <c r="E116" s="14"/>
      <c r="F116" s="14"/>
      <c r="G116" s="14"/>
      <c r="H116" s="42"/>
      <c r="I116" s="43"/>
    </row>
    <row r="117" spans="1:9" ht="17.25" customHeight="1">
      <c r="A117" s="41"/>
      <c r="B117" s="41"/>
      <c r="E117" s="14"/>
      <c r="F117" s="14"/>
      <c r="G117" s="14"/>
      <c r="H117" s="42"/>
      <c r="I117" s="43"/>
    </row>
    <row r="118" spans="1:9" ht="17.25" customHeight="1">
      <c r="A118" s="41"/>
      <c r="B118" s="41"/>
      <c r="E118" s="14"/>
      <c r="F118" s="14"/>
      <c r="G118" s="14"/>
      <c r="H118" s="42"/>
      <c r="I118" s="43"/>
    </row>
    <row r="119" spans="1:9" ht="17.25" customHeight="1">
      <c r="A119" s="41"/>
      <c r="B119" s="41"/>
      <c r="E119" s="14"/>
      <c r="F119" s="14"/>
      <c r="G119" s="14"/>
      <c r="H119" s="42"/>
      <c r="I119" s="43"/>
    </row>
    <row r="120" spans="1:9" ht="17.25" customHeight="1">
      <c r="A120" s="41"/>
      <c r="B120" s="41"/>
      <c r="E120" s="14"/>
      <c r="F120" s="14"/>
      <c r="G120" s="14"/>
      <c r="H120" s="42"/>
      <c r="I120" s="43"/>
    </row>
    <row r="121" spans="1:9" ht="17.25" customHeight="1">
      <c r="A121" s="41"/>
      <c r="B121" s="41"/>
      <c r="E121" s="14"/>
      <c r="F121" s="14"/>
      <c r="G121" s="14"/>
      <c r="H121" s="42"/>
      <c r="I121" s="43"/>
    </row>
    <row r="122" spans="1:9" ht="17.25" customHeight="1">
      <c r="E122" s="14"/>
      <c r="F122" s="14"/>
      <c r="G122" s="14"/>
      <c r="H122" s="42"/>
      <c r="I122" s="43"/>
    </row>
    <row r="123" spans="1:9" ht="17.25" customHeight="1">
      <c r="E123" s="14"/>
      <c r="F123" s="14"/>
      <c r="G123" s="14"/>
      <c r="H123" s="42"/>
      <c r="I123" s="43"/>
    </row>
    <row r="124" spans="1:9" ht="17.25" customHeight="1">
      <c r="E124" s="14"/>
      <c r="F124" s="14"/>
      <c r="G124" s="14"/>
      <c r="H124" s="42"/>
      <c r="I124" s="43"/>
    </row>
    <row r="125" spans="1:9" ht="17.25" customHeight="1">
      <c r="E125" s="14"/>
      <c r="F125" s="14"/>
      <c r="G125" s="14"/>
      <c r="H125" s="42"/>
      <c r="I125" s="43"/>
    </row>
    <row r="126" spans="1:9" ht="17.25" customHeight="1">
      <c r="E126" s="14"/>
      <c r="F126" s="14"/>
      <c r="G126" s="14"/>
      <c r="H126" s="42"/>
      <c r="I126" s="43"/>
    </row>
    <row r="127" spans="1:9" ht="17.25" customHeight="1">
      <c r="E127" s="14"/>
      <c r="F127" s="14"/>
      <c r="G127" s="14"/>
      <c r="H127" s="42"/>
      <c r="I127" s="43"/>
    </row>
    <row r="128" spans="1:9" ht="17.25" customHeight="1">
      <c r="E128" s="14"/>
      <c r="F128" s="14"/>
      <c r="G128" s="14"/>
      <c r="H128" s="42"/>
      <c r="I128" s="43"/>
    </row>
    <row r="129" spans="1:9">
      <c r="E129" s="14"/>
      <c r="F129" s="14"/>
      <c r="G129" s="14"/>
      <c r="H129" s="42"/>
      <c r="I129" s="43"/>
    </row>
    <row r="130" spans="1:9">
      <c r="E130" s="14"/>
      <c r="F130" s="14"/>
      <c r="G130" s="14"/>
      <c r="H130" s="42"/>
      <c r="I130" s="43"/>
    </row>
    <row r="131" spans="1:9">
      <c r="E131" s="14"/>
      <c r="F131" s="14"/>
      <c r="G131" s="14"/>
      <c r="H131" s="42"/>
      <c r="I131" s="43"/>
    </row>
    <row r="132" spans="1:9">
      <c r="E132" s="14"/>
      <c r="F132" s="14"/>
      <c r="G132" s="14"/>
      <c r="H132" s="42"/>
      <c r="I132" s="43"/>
    </row>
    <row r="133" spans="1:9">
      <c r="E133" s="14"/>
      <c r="F133" s="14"/>
      <c r="G133" s="14"/>
      <c r="H133" s="42"/>
      <c r="I133" s="43"/>
    </row>
    <row r="134" spans="1:9">
      <c r="E134" s="14"/>
      <c r="F134" s="14"/>
      <c r="G134" s="14"/>
      <c r="H134" s="42"/>
      <c r="I134" s="43"/>
    </row>
    <row r="135" spans="1:9">
      <c r="E135" s="14"/>
      <c r="F135" s="14"/>
      <c r="G135" s="14"/>
      <c r="H135" s="42"/>
      <c r="I135" s="43"/>
    </row>
    <row r="136" spans="1:9">
      <c r="E136" s="14"/>
      <c r="F136" s="14"/>
      <c r="G136" s="14"/>
      <c r="H136" s="42"/>
      <c r="I136" s="43"/>
    </row>
    <row r="137" spans="1:9">
      <c r="E137" s="14"/>
      <c r="F137" s="14"/>
      <c r="G137" s="14"/>
      <c r="H137" s="42"/>
      <c r="I137" s="43"/>
    </row>
    <row r="138" spans="1:9">
      <c r="E138" s="14"/>
      <c r="F138" s="14"/>
      <c r="G138" s="14"/>
      <c r="H138" s="42"/>
      <c r="I138" s="43"/>
    </row>
    <row r="139" spans="1:9">
      <c r="E139" s="14"/>
      <c r="F139" s="14"/>
      <c r="G139" s="14"/>
      <c r="H139" s="42"/>
      <c r="I139" s="43"/>
    </row>
    <row r="140" spans="1:9" ht="18.75">
      <c r="A140" s="26"/>
      <c r="B140" s="26"/>
      <c r="C140" s="51"/>
      <c r="E140" s="14"/>
      <c r="F140" s="14"/>
      <c r="G140" s="14"/>
      <c r="H140" s="42"/>
      <c r="I140" s="43"/>
    </row>
    <row r="141" spans="1:9">
      <c r="E141" s="14"/>
      <c r="F141" s="14"/>
      <c r="G141" s="14"/>
      <c r="H141" s="42"/>
      <c r="I141" s="43"/>
    </row>
    <row r="142" spans="1:9">
      <c r="A142" s="52"/>
      <c r="B142" s="52"/>
      <c r="E142" s="14"/>
      <c r="F142" s="14"/>
      <c r="G142" s="14"/>
      <c r="H142" s="42"/>
      <c r="I142" s="43"/>
    </row>
    <row r="143" spans="1:9">
      <c r="A143" s="52"/>
      <c r="B143" s="52"/>
      <c r="E143" s="14"/>
      <c r="F143" s="14"/>
      <c r="G143" s="14"/>
      <c r="H143" s="42"/>
      <c r="I143" s="43"/>
    </row>
    <row r="144" spans="1:9">
      <c r="A144" s="52"/>
      <c r="B144" s="52"/>
      <c r="E144" s="14"/>
      <c r="F144" s="14"/>
      <c r="G144" s="14"/>
      <c r="H144" s="42"/>
      <c r="I144" s="43"/>
    </row>
    <row r="145" spans="1:9">
      <c r="A145" s="52"/>
      <c r="B145" s="52"/>
      <c r="E145" s="14"/>
      <c r="F145" s="14"/>
      <c r="G145" s="14"/>
      <c r="H145" s="42"/>
      <c r="I145" s="43"/>
    </row>
    <row r="146" spans="1:9">
      <c r="A146" s="52"/>
      <c r="B146" s="52"/>
      <c r="E146" s="14"/>
      <c r="F146" s="14"/>
      <c r="G146" s="14"/>
      <c r="H146" s="42"/>
      <c r="I146" s="43"/>
    </row>
    <row r="147" spans="1:9">
      <c r="A147" s="52"/>
      <c r="B147" s="52"/>
      <c r="E147" s="14"/>
      <c r="F147" s="14"/>
      <c r="G147" s="14"/>
      <c r="H147" s="42"/>
      <c r="I147" s="43"/>
    </row>
    <row r="148" spans="1:9">
      <c r="A148" s="52"/>
      <c r="B148" s="52"/>
      <c r="E148" s="14"/>
      <c r="F148" s="14"/>
      <c r="G148" s="14"/>
      <c r="H148" s="42"/>
      <c r="I148" s="43"/>
    </row>
    <row r="149" spans="1:9">
      <c r="A149" s="52"/>
      <c r="B149" s="52"/>
      <c r="E149" s="14"/>
      <c r="F149" s="14"/>
      <c r="G149" s="14"/>
      <c r="H149" s="42"/>
      <c r="I149" s="43"/>
    </row>
    <row r="150" spans="1:9">
      <c r="A150" s="52"/>
      <c r="B150" s="52"/>
      <c r="E150" s="14"/>
      <c r="F150" s="14"/>
      <c r="G150" s="14"/>
      <c r="H150" s="42"/>
      <c r="I150" s="43"/>
    </row>
    <row r="151" spans="1:9">
      <c r="A151" s="52"/>
      <c r="B151" s="52"/>
      <c r="E151" s="14"/>
      <c r="F151" s="14"/>
      <c r="G151" s="14"/>
      <c r="H151" s="42"/>
      <c r="I151" s="43"/>
    </row>
    <row r="152" spans="1:9">
      <c r="A152" s="52"/>
      <c r="B152" s="52"/>
      <c r="E152" s="14"/>
      <c r="F152" s="14"/>
      <c r="G152" s="14"/>
      <c r="H152" s="42"/>
      <c r="I152" s="43"/>
    </row>
    <row r="153" spans="1:9">
      <c r="A153" s="52"/>
      <c r="B153" s="52"/>
      <c r="E153" s="14"/>
      <c r="F153" s="14"/>
      <c r="G153" s="14"/>
      <c r="H153" s="42"/>
      <c r="I153" s="43"/>
    </row>
    <row r="154" spans="1:9">
      <c r="A154" s="52"/>
      <c r="B154" s="52"/>
      <c r="E154" s="14"/>
      <c r="F154" s="14"/>
      <c r="G154" s="14"/>
      <c r="H154" s="42"/>
      <c r="I154" s="43"/>
    </row>
    <row r="155" spans="1:9">
      <c r="A155" s="52"/>
      <c r="B155" s="52"/>
      <c r="E155" s="14"/>
      <c r="F155" s="14"/>
      <c r="G155" s="14"/>
      <c r="H155" s="42"/>
      <c r="I155" s="43"/>
    </row>
    <row r="156" spans="1:9">
      <c r="A156" s="52"/>
      <c r="B156" s="52"/>
      <c r="E156" s="14"/>
      <c r="F156" s="14"/>
      <c r="G156" s="14"/>
      <c r="H156" s="42"/>
      <c r="I156" s="43"/>
    </row>
    <row r="157" spans="1:9">
      <c r="A157" s="52"/>
      <c r="B157" s="52"/>
      <c r="E157" s="14"/>
      <c r="F157" s="14"/>
      <c r="G157" s="14"/>
      <c r="H157" s="42"/>
      <c r="I157" s="43"/>
    </row>
    <row r="158" spans="1:9">
      <c r="A158" s="52"/>
      <c r="B158" s="52"/>
      <c r="E158" s="14"/>
      <c r="F158" s="14"/>
      <c r="G158" s="14"/>
      <c r="H158" s="42"/>
      <c r="I158" s="43"/>
    </row>
    <row r="159" spans="1:9">
      <c r="A159" s="52"/>
      <c r="B159" s="52"/>
      <c r="E159" s="14"/>
      <c r="F159" s="14"/>
      <c r="G159" s="14"/>
      <c r="H159" s="42"/>
      <c r="I159" s="43"/>
    </row>
    <row r="160" spans="1:9">
      <c r="A160" s="52"/>
      <c r="B160" s="52"/>
      <c r="E160" s="14"/>
      <c r="F160" s="14"/>
      <c r="G160" s="14"/>
      <c r="H160" s="42"/>
      <c r="I160" s="43"/>
    </row>
    <row r="161" spans="1:9">
      <c r="A161" s="52"/>
      <c r="B161" s="52"/>
      <c r="E161" s="14"/>
      <c r="F161" s="14"/>
      <c r="G161" s="14"/>
      <c r="H161" s="42"/>
      <c r="I161" s="43"/>
    </row>
    <row r="162" spans="1:9">
      <c r="A162" s="52"/>
      <c r="B162" s="52"/>
      <c r="E162" s="14"/>
      <c r="F162" s="14"/>
      <c r="G162" s="14"/>
      <c r="H162" s="42"/>
      <c r="I162" s="43"/>
    </row>
    <row r="163" spans="1:9">
      <c r="A163" s="52"/>
      <c r="B163" s="52"/>
      <c r="E163" s="14"/>
      <c r="F163" s="14"/>
      <c r="G163" s="14"/>
      <c r="H163" s="42"/>
      <c r="I163" s="43"/>
    </row>
    <row r="164" spans="1:9">
      <c r="A164" s="52"/>
      <c r="B164" s="52"/>
      <c r="E164" s="14"/>
      <c r="F164" s="14"/>
      <c r="G164" s="14"/>
      <c r="H164" s="42"/>
      <c r="I164" s="43"/>
    </row>
    <row r="165" spans="1:9">
      <c r="A165" s="52"/>
      <c r="B165" s="52"/>
      <c r="E165" s="14"/>
      <c r="F165" s="14"/>
      <c r="G165" s="14"/>
      <c r="H165" s="42"/>
      <c r="I165" s="43"/>
    </row>
    <row r="166" spans="1:9">
      <c r="A166" s="52"/>
      <c r="B166" s="52"/>
      <c r="D166" s="19"/>
      <c r="E166" s="20"/>
      <c r="F166" s="20"/>
      <c r="G166" s="20"/>
      <c r="H166" s="20"/>
      <c r="I166" s="53"/>
    </row>
    <row r="167" spans="1:9">
      <c r="A167" s="52"/>
      <c r="B167" s="52"/>
      <c r="E167" s="14"/>
      <c r="F167" s="14"/>
      <c r="G167" s="14"/>
      <c r="H167" s="42"/>
      <c r="I167" s="43"/>
    </row>
    <row r="168" spans="1:9">
      <c r="A168" s="52"/>
      <c r="B168" s="52"/>
      <c r="E168" s="14"/>
      <c r="F168" s="14"/>
      <c r="G168" s="14"/>
      <c r="H168" s="42"/>
      <c r="I168" s="43"/>
    </row>
    <row r="169" spans="1:9">
      <c r="A169" s="52"/>
      <c r="B169" s="52"/>
      <c r="E169" s="14"/>
      <c r="F169" s="14"/>
      <c r="G169" s="14"/>
      <c r="H169" s="42"/>
      <c r="I169" s="43"/>
    </row>
    <row r="170" spans="1:9">
      <c r="A170" s="52"/>
      <c r="B170" s="52"/>
      <c r="E170" s="14"/>
      <c r="F170" s="14"/>
      <c r="G170" s="14"/>
      <c r="H170" s="42"/>
      <c r="I170" s="43"/>
    </row>
    <row r="171" spans="1:9">
      <c r="A171" s="52"/>
      <c r="B171" s="52"/>
      <c r="E171" s="14"/>
      <c r="F171" s="14"/>
      <c r="G171" s="14"/>
      <c r="H171" s="42"/>
      <c r="I171" s="43"/>
    </row>
    <row r="172" spans="1:9">
      <c r="A172" s="52"/>
      <c r="B172" s="52"/>
      <c r="E172" s="14"/>
      <c r="F172" s="14"/>
      <c r="G172" s="14"/>
      <c r="H172" s="42"/>
      <c r="I172" s="43"/>
    </row>
    <row r="173" spans="1:9">
      <c r="A173" s="52"/>
      <c r="B173" s="52"/>
      <c r="E173" s="14"/>
      <c r="F173" s="14"/>
      <c r="G173" s="14"/>
      <c r="H173" s="14"/>
      <c r="I173" s="53"/>
    </row>
    <row r="174" spans="1:9" ht="18.75">
      <c r="A174" s="52"/>
      <c r="B174" s="52"/>
      <c r="D174" s="24"/>
      <c r="E174" s="25"/>
      <c r="F174" s="25"/>
      <c r="G174" s="25"/>
      <c r="H174" s="24"/>
      <c r="I174" s="49"/>
    </row>
    <row r="175" spans="1:9">
      <c r="A175" s="52"/>
      <c r="B175" s="52"/>
      <c r="E175" s="14"/>
      <c r="F175" s="14"/>
      <c r="G175" s="14"/>
      <c r="I175" s="43"/>
    </row>
    <row r="176" spans="1:9" ht="23.25">
      <c r="A176" s="52"/>
      <c r="B176" s="52"/>
      <c r="D176" s="27"/>
      <c r="E176" s="28"/>
      <c r="F176" s="28"/>
      <c r="G176" s="28"/>
      <c r="H176" s="27"/>
      <c r="I176" s="54"/>
    </row>
    <row r="177" spans="1:7">
      <c r="A177" s="52"/>
      <c r="B177" s="52"/>
    </row>
    <row r="178" spans="1:7" ht="18.75">
      <c r="A178" s="52"/>
      <c r="B178" s="52"/>
      <c r="D178" s="30"/>
      <c r="E178" s="31"/>
      <c r="F178" s="31"/>
      <c r="G178" s="31"/>
    </row>
    <row r="179" spans="1:7">
      <c r="A179" s="52"/>
      <c r="B179" s="52"/>
      <c r="E179" s="32"/>
      <c r="F179" s="32"/>
      <c r="G179" s="32"/>
    </row>
    <row r="180" spans="1:7">
      <c r="A180" s="52"/>
      <c r="B180" s="52"/>
      <c r="E180" s="32"/>
      <c r="F180" s="32"/>
      <c r="G180" s="32"/>
    </row>
    <row r="181" spans="1:7">
      <c r="A181" s="52"/>
      <c r="B181" s="52"/>
      <c r="E181" s="32"/>
      <c r="F181" s="32"/>
      <c r="G181" s="32"/>
    </row>
    <row r="182" spans="1:7">
      <c r="A182" s="52"/>
      <c r="B182" s="52"/>
      <c r="D182" s="33"/>
      <c r="E182" s="34"/>
      <c r="F182" s="34"/>
      <c r="G182" s="34"/>
    </row>
    <row r="183" spans="1:7">
      <c r="A183" s="52"/>
      <c r="B183" s="52"/>
      <c r="D183" s="55"/>
      <c r="E183" s="56"/>
      <c r="F183" s="56"/>
      <c r="G183" s="56"/>
    </row>
    <row r="184" spans="1:7">
      <c r="A184" s="52"/>
      <c r="B184" s="52"/>
      <c r="D184" s="57"/>
      <c r="E184" s="58"/>
      <c r="F184" s="58"/>
      <c r="G184" s="58"/>
    </row>
    <row r="185" spans="1:7">
      <c r="A185" s="52"/>
      <c r="B185" s="52"/>
      <c r="D185" s="57"/>
      <c r="E185" s="58"/>
      <c r="F185" s="58"/>
      <c r="G185" s="58"/>
    </row>
    <row r="186" spans="1:7">
      <c r="A186" s="52"/>
      <c r="B186" s="52"/>
      <c r="D186" s="57"/>
      <c r="E186" s="58"/>
      <c r="F186" s="58"/>
      <c r="G186" s="58"/>
    </row>
    <row r="187" spans="1:7">
      <c r="A187" s="52"/>
      <c r="B187" s="52"/>
      <c r="D187" s="57"/>
      <c r="E187" s="58"/>
      <c r="F187" s="58"/>
      <c r="G187" s="58"/>
    </row>
    <row r="188" spans="1:7">
      <c r="A188" s="52"/>
      <c r="B188" s="52"/>
      <c r="D188" s="57"/>
      <c r="E188" s="32"/>
      <c r="F188" s="32"/>
      <c r="G188" s="32"/>
    </row>
    <row r="189" spans="1:7">
      <c r="A189" s="52"/>
      <c r="B189" s="52"/>
      <c r="D189" s="57"/>
      <c r="E189" s="32"/>
      <c r="F189" s="32"/>
      <c r="G189" s="32"/>
    </row>
    <row r="190" spans="1:7">
      <c r="A190" s="52"/>
      <c r="B190" s="52"/>
      <c r="D190" s="57"/>
      <c r="E190" s="32"/>
      <c r="F190" s="32"/>
      <c r="G190" s="32"/>
    </row>
    <row r="191" spans="1:7">
      <c r="A191" s="52"/>
      <c r="B191" s="52"/>
      <c r="D191" s="57"/>
      <c r="E191" s="32"/>
      <c r="F191" s="32"/>
      <c r="G191" s="32"/>
    </row>
    <row r="192" spans="1:7">
      <c r="A192" s="52"/>
      <c r="B192" s="52"/>
      <c r="D192" s="57"/>
      <c r="E192" s="32"/>
      <c r="F192" s="32"/>
      <c r="G192" s="32"/>
    </row>
    <row r="193" spans="1:9">
      <c r="A193" s="52"/>
      <c r="B193" s="52"/>
      <c r="D193" s="57"/>
      <c r="E193" s="32"/>
      <c r="F193" s="32"/>
      <c r="G193" s="32"/>
    </row>
    <row r="194" spans="1:9">
      <c r="A194" s="52"/>
      <c r="B194" s="52"/>
      <c r="D194" s="57"/>
      <c r="E194" s="32"/>
      <c r="F194" s="32"/>
      <c r="G194" s="32"/>
    </row>
    <row r="195" spans="1:9">
      <c r="A195" s="52"/>
      <c r="B195" s="52"/>
      <c r="D195" s="57"/>
      <c r="E195" s="32"/>
      <c r="F195" s="32"/>
      <c r="G195" s="32"/>
    </row>
    <row r="196" spans="1:9">
      <c r="A196" s="52"/>
      <c r="B196" s="52"/>
      <c r="D196" s="57"/>
      <c r="E196" s="32"/>
      <c r="F196" s="32"/>
      <c r="G196" s="32"/>
      <c r="I196"/>
    </row>
    <row r="197" spans="1:9">
      <c r="A197" s="52"/>
      <c r="B197" s="52"/>
      <c r="D197" s="59"/>
      <c r="E197" s="32"/>
      <c r="F197" s="32"/>
      <c r="G197" s="32"/>
      <c r="I197"/>
    </row>
    <row r="198" spans="1:9">
      <c r="A198" s="52"/>
      <c r="B198" s="52"/>
      <c r="D198" s="60"/>
      <c r="E198" s="32"/>
      <c r="F198" s="32"/>
      <c r="G198" s="32"/>
      <c r="I198"/>
    </row>
    <row r="199" spans="1:9">
      <c r="A199" s="52"/>
      <c r="B199" s="52"/>
      <c r="E199" s="32"/>
      <c r="F199" s="32"/>
      <c r="G199" s="32"/>
      <c r="I199"/>
    </row>
    <row r="200" spans="1:9">
      <c r="A200" s="52"/>
      <c r="B200" s="52"/>
      <c r="E200" s="32"/>
      <c r="F200" s="32"/>
      <c r="G200" s="32"/>
      <c r="I200"/>
    </row>
    <row r="201" spans="1:9">
      <c r="A201" s="52"/>
      <c r="B201" s="52"/>
    </row>
    <row r="202" spans="1:9">
      <c r="A202" s="52"/>
      <c r="B202" s="52"/>
    </row>
    <row r="203" spans="1:9">
      <c r="A203" s="52"/>
      <c r="B203" s="52"/>
    </row>
    <row r="204" spans="1:9">
      <c r="A204" s="52"/>
      <c r="B204" s="52"/>
    </row>
    <row r="205" spans="1:9">
      <c r="A205" s="52"/>
      <c r="B205" s="52"/>
    </row>
    <row r="206" spans="1:9">
      <c r="A206" s="52"/>
      <c r="B206" s="52"/>
    </row>
    <row r="207" spans="1:9">
      <c r="A207" s="52"/>
      <c r="B207" s="52"/>
    </row>
    <row r="208" spans="1:9">
      <c r="A208" s="52"/>
      <c r="B208" s="52"/>
    </row>
    <row r="209" spans="1:11">
      <c r="A209" s="52"/>
      <c r="B209" s="52"/>
    </row>
    <row r="210" spans="1:11">
      <c r="A210" s="52"/>
      <c r="B210" s="52"/>
    </row>
    <row r="211" spans="1:11">
      <c r="A211" s="52"/>
      <c r="B211" s="52"/>
    </row>
    <row r="212" spans="1:11">
      <c r="A212" s="52"/>
      <c r="B212" s="52"/>
    </row>
    <row r="213" spans="1:11">
      <c r="A213" s="52"/>
      <c r="B213" s="52"/>
    </row>
    <row r="214" spans="1:11">
      <c r="A214" s="21"/>
      <c r="B214" s="21"/>
      <c r="C214" s="61"/>
    </row>
    <row r="222" spans="1:11" s="23" customFormat="1">
      <c r="A222" s="15" t="s">
        <v>780</v>
      </c>
      <c r="B222" s="15"/>
      <c r="C222" s="22"/>
      <c r="D222" s="5"/>
      <c r="E222" s="29"/>
      <c r="F222" s="29"/>
      <c r="G222" s="29"/>
      <c r="H222" s="5"/>
      <c r="I222" s="37"/>
      <c r="K222" s="235"/>
    </row>
    <row r="230" spans="1:11">
      <c r="A230" s="62"/>
      <c r="B230" s="62"/>
      <c r="C230" s="50"/>
    </row>
    <row r="231" spans="1:11">
      <c r="A231" s="59"/>
      <c r="B231" s="59"/>
      <c r="C231" s="63"/>
    </row>
    <row r="232" spans="1:11">
      <c r="A232" s="59"/>
      <c r="B232" s="59"/>
      <c r="C232" s="63"/>
    </row>
    <row r="233" spans="1:11">
      <c r="A233" s="59"/>
      <c r="B233" s="59"/>
      <c r="C233" s="63"/>
    </row>
    <row r="234" spans="1:11">
      <c r="A234" s="64"/>
      <c r="B234" s="64"/>
      <c r="C234" s="65"/>
    </row>
    <row r="235" spans="1:11">
      <c r="A235" s="59"/>
      <c r="B235" s="59"/>
      <c r="C235" s="63"/>
    </row>
    <row r="236" spans="1:11">
      <c r="A236" s="59"/>
      <c r="B236" s="59"/>
      <c r="C236" s="63"/>
    </row>
    <row r="237" spans="1:11">
      <c r="A237" s="59"/>
      <c r="B237" s="59"/>
      <c r="C237" s="63"/>
    </row>
    <row r="238" spans="1:11" s="1" customFormat="1">
      <c r="A238" s="59"/>
      <c r="B238" s="59"/>
      <c r="C238" s="63"/>
      <c r="D238" s="5"/>
      <c r="E238" s="29"/>
      <c r="F238" s="29"/>
      <c r="G238" s="29"/>
      <c r="H238" s="5"/>
      <c r="I238" s="37"/>
      <c r="K238" s="236"/>
    </row>
    <row r="239" spans="1:11">
      <c r="A239" s="59"/>
      <c r="B239" s="59"/>
      <c r="C239" s="63"/>
    </row>
    <row r="240" spans="1:11">
      <c r="A240" s="59"/>
      <c r="B240" s="59"/>
      <c r="C240" s="63"/>
    </row>
    <row r="241" spans="1:18">
      <c r="A241" s="59"/>
      <c r="B241" s="59"/>
      <c r="C241" s="63"/>
    </row>
    <row r="242" spans="1:18">
      <c r="A242" s="59"/>
      <c r="B242" s="59"/>
      <c r="C242" s="63"/>
    </row>
    <row r="243" spans="1:18">
      <c r="A243" s="59"/>
      <c r="B243" s="59"/>
      <c r="C243" s="63"/>
    </row>
    <row r="244" spans="1:18" s="5" customFormat="1">
      <c r="A244" s="59"/>
      <c r="B244" s="59"/>
      <c r="C244" s="63"/>
      <c r="E244" s="29"/>
      <c r="F244" s="29"/>
      <c r="G244" s="29"/>
      <c r="I244" s="37"/>
      <c r="J244"/>
      <c r="K244" s="9"/>
      <c r="L244"/>
      <c r="M244"/>
      <c r="N244"/>
      <c r="O244"/>
      <c r="P244"/>
      <c r="Q244"/>
      <c r="R244"/>
    </row>
    <row r="245" spans="1:18" s="5" customFormat="1">
      <c r="A245" s="59"/>
      <c r="B245" s="59"/>
      <c r="C245" s="63"/>
      <c r="E245" s="29"/>
      <c r="F245" s="29"/>
      <c r="G245" s="29"/>
      <c r="I245" s="37"/>
      <c r="J245"/>
      <c r="K245" s="9"/>
      <c r="L245"/>
      <c r="M245"/>
      <c r="N245"/>
      <c r="O245"/>
      <c r="P245"/>
      <c r="Q245"/>
      <c r="R245"/>
    </row>
    <row r="246" spans="1:18" s="5" customFormat="1">
      <c r="A246" s="66"/>
      <c r="B246" s="66"/>
      <c r="C246" s="67"/>
      <c r="E246" s="29"/>
      <c r="F246" s="29"/>
      <c r="G246" s="29"/>
      <c r="I246" s="37"/>
      <c r="J246"/>
      <c r="K246" s="9"/>
      <c r="L246"/>
      <c r="M246"/>
      <c r="N246"/>
      <c r="O246"/>
      <c r="P246"/>
      <c r="Q246"/>
      <c r="R246"/>
    </row>
    <row r="247" spans="1:18" s="5" customFormat="1">
      <c r="A247" s="15"/>
      <c r="B247" s="15"/>
      <c r="C247" s="22"/>
      <c r="E247" s="29"/>
      <c r="F247" s="29"/>
      <c r="G247" s="29"/>
      <c r="I247" s="37"/>
      <c r="J247"/>
      <c r="K247" s="9"/>
      <c r="L247"/>
      <c r="M247"/>
      <c r="N247"/>
      <c r="O247"/>
      <c r="P247"/>
      <c r="Q247"/>
      <c r="R247"/>
    </row>
    <row r="248" spans="1:18" s="5" customFormat="1">
      <c r="A248" s="15"/>
      <c r="B248" s="15"/>
      <c r="C248" s="22"/>
      <c r="E248" s="29"/>
      <c r="F248" s="29"/>
      <c r="G248" s="29"/>
      <c r="I248" s="37"/>
      <c r="J248"/>
      <c r="K248" s="9"/>
      <c r="L248"/>
      <c r="M248"/>
      <c r="N248"/>
      <c r="O248"/>
      <c r="P248"/>
      <c r="Q248"/>
      <c r="R248"/>
    </row>
  </sheetData>
  <mergeCells count="2">
    <mergeCell ref="A12:I12"/>
    <mergeCell ref="A13:I13"/>
  </mergeCells>
  <pageMargins left="0.25" right="0.25"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1780b56-53a0-48b7-94b7-99dcf39097de" xsi:nil="true"/>
    <SharedWithUsers xmlns="61780b56-53a0-48b7-94b7-99dcf39097de">
      <UserInfo>
        <DisplayName>ANNE-SOPHIE FOUGERAY</DisplayName>
        <AccountId>892</AccountId>
        <AccountType/>
      </UserInfo>
      <UserInfo>
        <DisplayName>DAVID LEGAL</DisplayName>
        <AccountId>902</AccountId>
        <AccountType/>
      </UserInfo>
      <UserInfo>
        <DisplayName>OLIVIER DOUCET BON</DisplayName>
        <AccountId>796</AccountId>
        <AccountType/>
      </UserInfo>
      <UserInfo>
        <DisplayName>Ludovic Havart</DisplayName>
        <AccountId>21335</AccountId>
        <AccountType/>
      </UserInfo>
      <UserInfo>
        <DisplayName>EMMANUEL DENIS</DisplayName>
        <AccountId>647</AccountId>
        <AccountType/>
      </UserInfo>
      <UserInfo>
        <DisplayName>DENIS ROBELIN</DisplayName>
        <AccountId>904</AccountId>
        <AccountType/>
      </UserInfo>
      <UserInfo>
        <DisplayName>ELISE GERAULT</DisplayName>
        <AccountId>928</AccountId>
        <AccountType/>
      </UserInfo>
      <UserInfo>
        <DisplayName>Guenael Cice</DisplayName>
        <AccountId>811</AccountId>
        <AccountType/>
      </UserInfo>
      <UserInfo>
        <DisplayName>Isabelle Chaboty</DisplayName>
        <AccountId>852</AccountId>
        <AccountType/>
      </UserInfo>
      <UserInfo>
        <DisplayName>STEPHANIE JACONO-HERNANDEZ</DisplayName>
        <AccountId>650</AccountId>
        <AccountType/>
      </UserInfo>
      <UserInfo>
        <DisplayName>Mathilde Monnerie</DisplayName>
        <AccountId>555</AccountId>
        <AccountType/>
      </UserInfo>
      <UserInfo>
        <DisplayName>ANTOINE BERTINOTTI</DisplayName>
        <AccountId>602</AccountId>
        <AccountType/>
      </UserInfo>
      <UserInfo>
        <DisplayName>AMANDINE LE COSSEC</DisplayName>
        <AccountId>1006</AccountId>
        <AccountType/>
      </UserInfo>
      <UserInfo>
        <DisplayName>NICOLAS DUPUIS</DisplayName>
        <AccountId>724</AccountId>
        <AccountType/>
      </UserInfo>
    </SharedWithUsers>
    <lcf76f155ced4ddcb4097134ff3c332f xmlns="1545fb7f-a319-4ac6-9bbb-056f6b234b8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1B2D116C849944CB482936CB6DBE0E7" ma:contentTypeVersion="18" ma:contentTypeDescription="Create a new document." ma:contentTypeScope="" ma:versionID="30eedfe678d9c04ba76f27550c22fd8b">
  <xsd:schema xmlns:xsd="http://www.w3.org/2001/XMLSchema" xmlns:xs="http://www.w3.org/2001/XMLSchema" xmlns:p="http://schemas.microsoft.com/office/2006/metadata/properties" xmlns:ns2="1545fb7f-a319-4ac6-9bbb-056f6b234b85" xmlns:ns3="61780b56-53a0-48b7-94b7-99dcf39097de" targetNamespace="http://schemas.microsoft.com/office/2006/metadata/properties" ma:root="true" ma:fieldsID="494f1cc3b463950e268828f79184f71b" ns2:_="" ns3:_="">
    <xsd:import namespace="1545fb7f-a319-4ac6-9bbb-056f6b234b85"/>
    <xsd:import namespace="61780b56-53a0-48b7-94b7-99dcf39097d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3:SharedWithUsers" minOccurs="0"/>
                <xsd:element ref="ns3:SharedWithDetails" minOccurs="0"/>
                <xsd:element ref="ns2:MediaServiceLocation" minOccurs="0"/>
                <xsd:element ref="ns2:MediaServiceEventHashCode" minOccurs="0"/>
                <xsd:element ref="ns2:MediaServiceGenerationTim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45fb7f-a319-4ac6-9bbb-056f6b234b8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5"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6112af4e-0e39-4e6e-9333-105251fbad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1780b56-53a0-48b7-94b7-99dcf39097d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f8ac4683-bc9a-4f59-9af6-0c7162be9dda}" ma:internalName="TaxCatchAll" ma:showField="CatchAllData" ma:web="61780b56-53a0-48b7-94b7-99dcf39097d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588E624-84E9-4C67-84F5-CE04BAEA358E}"/>
</file>

<file path=customXml/itemProps2.xml><?xml version="1.0" encoding="utf-8"?>
<ds:datastoreItem xmlns:ds="http://schemas.openxmlformats.org/officeDocument/2006/customXml" ds:itemID="{4410AE05-7DB2-4DB1-8D9B-70C5281A23F6}"/>
</file>

<file path=customXml/itemProps3.xml><?xml version="1.0" encoding="utf-8"?>
<ds:datastoreItem xmlns:ds="http://schemas.openxmlformats.org/officeDocument/2006/customXml" ds:itemID="{1F455ACD-F472-40D6-AFDD-93CBFDE089CF}"/>
</file>

<file path=docProps/app.xml><?xml version="1.0" encoding="utf-8"?>
<Properties xmlns="http://schemas.openxmlformats.org/officeDocument/2006/extended-properties" xmlns:vt="http://schemas.openxmlformats.org/officeDocument/2006/docPropsVTypes">
  <Application>Microsoft Excel Online</Application>
  <Manager/>
  <Company>Colart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Amandine</dc:creator>
  <cp:keywords/>
  <dc:description/>
  <cp:lastModifiedBy>ELISE GERAULT</cp:lastModifiedBy>
  <cp:revision/>
  <dcterms:created xsi:type="dcterms:W3CDTF">2014-12-09T15:34:52Z</dcterms:created>
  <dcterms:modified xsi:type="dcterms:W3CDTF">2024-06-25T08:12:57Z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0x010100F1B2D116C849944CB482936CB6DBE0E7</vt:lpwstr>
  </property>
  <property fmtid="{D5CDD505-2E9C-101B-9397-08002B2CF9AE}" pid="3" name="MediaServiceImageTags">
    <vt:lpwstr/>
  </property>
</Properties>
</file>