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24226"/>
  <mc:AlternateContent xmlns:mc="http://schemas.openxmlformats.org/markup-compatibility/2006">
    <mc:Choice Requires="x15">
      <x15ac:absPath xmlns:x15ac="http://schemas.microsoft.com/office/spreadsheetml/2010/11/ac" url="https://colart365.sharepoint.com/sites/workspaces/southern/Sharing Boite a Outils/02- MULTI MARQUES/PROMO-FOLLOW UP NPD/Spé/2024/Q3 - 150724 au 121024/"/>
    </mc:Choice>
  </mc:AlternateContent>
  <xr:revisionPtr revIDLastSave="419" documentId="8_{FD4A1E15-6F27-4BA3-AA34-5512BA84823B}" xr6:coauthVersionLast="47" xr6:coauthVersionMax="47" xr10:uidLastSave="{B3EECE6A-5D2D-402B-803C-8A7D7FE9330A}"/>
  <bookViews>
    <workbookView xWindow="-120" yWindow="-120" windowWidth="15600" windowHeight="11160" tabRatio="784" xr2:uid="{00000000-000D-0000-FFFF-FFFF00000000}"/>
  </bookViews>
  <sheets>
    <sheet name="Bon de Commande Q3 2024" sheetId="23" r:id="rId1"/>
    <sheet name="Simplifié" sheetId="22" r:id="rId2"/>
    <sheet name="LB Additifs Huile-Promo gamme " sheetId="9" r:id="rId3"/>
    <sheet name="LB Papier-Promo gamme" sheetId="18" r:id="rId4"/>
  </sheets>
  <definedNames>
    <definedName name="_xlnm._FilterDatabase" localSheetId="0" hidden="1">'Bon de Commande Q3 2024'!$A$14:$BP$142</definedName>
    <definedName name="_xlnm.Print_Area" localSheetId="0">'Bon de Commande Q3 2024'!$A$1:$P$145</definedName>
    <definedName name="_xlnm.Print_Area" localSheetId="2">'LB Additifs Huile-Promo gamme '!$A$1:$I$126</definedName>
    <definedName name="_xlnm.Print_Area" localSheetId="3">'LB Papier-Promo gamme'!$A$1:$J$61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8" i="23" l="1"/>
  <c r="B122" i="22"/>
  <c r="B123" i="22"/>
  <c r="B124" i="22"/>
  <c r="B125" i="22"/>
  <c r="B126" i="22"/>
  <c r="B127" i="22"/>
  <c r="B128" i="22"/>
  <c r="N15" i="23"/>
  <c r="B2" i="22"/>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 i="22"/>
  <c r="P25" i="23" l="1"/>
  <c r="N16" i="23"/>
  <c r="P16" i="23"/>
  <c r="N17" i="23"/>
  <c r="P17" i="23"/>
  <c r="N18" i="23"/>
  <c r="P18" i="23"/>
  <c r="N19" i="23"/>
  <c r="P19" i="23"/>
  <c r="N20" i="23"/>
  <c r="P20" i="23"/>
  <c r="N25" i="23"/>
  <c r="P114" i="23"/>
  <c r="N115" i="23"/>
  <c r="N116" i="23"/>
  <c r="N117" i="23"/>
  <c r="P140" i="23"/>
  <c r="P137" i="23"/>
  <c r="P142" i="23"/>
  <c r="N139" i="23"/>
  <c r="N140" i="23"/>
  <c r="N141" i="23"/>
  <c r="N136" i="23"/>
  <c r="N137" i="23"/>
  <c r="N138" i="23"/>
  <c r="N142" i="23"/>
  <c r="P15" i="23"/>
  <c r="P119" i="23"/>
  <c r="N118" i="23"/>
  <c r="N121" i="23"/>
  <c r="P31" i="23"/>
  <c r="P39" i="23"/>
  <c r="P47" i="23"/>
  <c r="P55" i="23"/>
  <c r="P63" i="23"/>
  <c r="P69" i="23"/>
  <c r="P80" i="23"/>
  <c r="P87" i="23"/>
  <c r="P95" i="23"/>
  <c r="P103" i="23"/>
  <c r="P113" i="23"/>
  <c r="P130" i="23"/>
  <c r="N23" i="23"/>
  <c r="N28" i="23"/>
  <c r="N33" i="23"/>
  <c r="N34" i="23"/>
  <c r="N35" i="23"/>
  <c r="N41" i="23"/>
  <c r="N42" i="23"/>
  <c r="N46" i="23"/>
  <c r="N47" i="23"/>
  <c r="N48" i="23"/>
  <c r="N49" i="23"/>
  <c r="N50" i="23"/>
  <c r="N51" i="23"/>
  <c r="N52" i="23"/>
  <c r="N53" i="23"/>
  <c r="N54" i="23"/>
  <c r="N55" i="23"/>
  <c r="N56" i="23"/>
  <c r="N57" i="23"/>
  <c r="N58" i="23"/>
  <c r="N59" i="23"/>
  <c r="N60" i="23"/>
  <c r="N61" i="23"/>
  <c r="N62" i="23"/>
  <c r="N63" i="23"/>
  <c r="N64" i="23"/>
  <c r="N65" i="23"/>
  <c r="N72" i="23"/>
  <c r="N73" i="23"/>
  <c r="N71" i="23"/>
  <c r="N68" i="23"/>
  <c r="N74" i="23"/>
  <c r="N77" i="23"/>
  <c r="N75" i="23"/>
  <c r="N81" i="23"/>
  <c r="N82" i="23"/>
  <c r="N84" i="23"/>
  <c r="N85" i="23"/>
  <c r="N89" i="23"/>
  <c r="N90" i="23"/>
  <c r="N91" i="23"/>
  <c r="N93" i="23"/>
  <c r="N98" i="23"/>
  <c r="N99" i="23"/>
  <c r="N106" i="23"/>
  <c r="N107" i="23"/>
  <c r="N125" i="23"/>
  <c r="N126" i="23"/>
  <c r="N132" i="23"/>
  <c r="N133" i="23"/>
  <c r="N134" i="23"/>
  <c r="P129" i="23" l="1"/>
  <c r="P110" i="23"/>
  <c r="P102" i="23"/>
  <c r="P94" i="23"/>
  <c r="P62" i="23"/>
  <c r="P54" i="23"/>
  <c r="P46" i="23"/>
  <c r="P38" i="23"/>
  <c r="P118" i="23"/>
  <c r="P111" i="23"/>
  <c r="P128" i="23"/>
  <c r="P109" i="23"/>
  <c r="P101" i="23"/>
  <c r="P93" i="23"/>
  <c r="P85" i="23"/>
  <c r="P75" i="23"/>
  <c r="P71" i="23"/>
  <c r="P61" i="23"/>
  <c r="P53" i="23"/>
  <c r="P44" i="23"/>
  <c r="P37" i="23"/>
  <c r="P24" i="23"/>
  <c r="P27" i="23"/>
  <c r="N112" i="23"/>
  <c r="P105" i="23"/>
  <c r="P134" i="23"/>
  <c r="P127" i="23"/>
  <c r="P108" i="23"/>
  <c r="P100" i="23"/>
  <c r="P60" i="23"/>
  <c r="P52" i="23"/>
  <c r="P36" i="23"/>
  <c r="P133" i="23"/>
  <c r="P126" i="23"/>
  <c r="P107" i="23"/>
  <c r="P99" i="23"/>
  <c r="P59" i="23"/>
  <c r="P51" i="23"/>
  <c r="P35" i="23"/>
  <c r="P135" i="23"/>
  <c r="P125" i="23"/>
  <c r="P106" i="23"/>
  <c r="P98" i="23"/>
  <c r="P58" i="23"/>
  <c r="P50" i="23"/>
  <c r="P42" i="23"/>
  <c r="P34" i="23"/>
  <c r="P21" i="23"/>
  <c r="P122" i="23"/>
  <c r="P97" i="23"/>
  <c r="P57" i="23"/>
  <c r="P49" i="23"/>
  <c r="P33" i="23"/>
  <c r="P121" i="23"/>
  <c r="P124" i="23"/>
  <c r="P131" i="23"/>
  <c r="P123" i="23"/>
  <c r="P104" i="23"/>
  <c r="P96" i="23"/>
  <c r="P64" i="23"/>
  <c r="P56" i="23"/>
  <c r="P48" i="23"/>
  <c r="P40" i="23"/>
  <c r="P32" i="23"/>
  <c r="P120" i="23"/>
  <c r="P112" i="23"/>
  <c r="P29" i="23"/>
  <c r="P86" i="23"/>
  <c r="P79" i="23"/>
  <c r="P67" i="23"/>
  <c r="P138" i="23"/>
  <c r="P116" i="23"/>
  <c r="N119" i="23"/>
  <c r="P136" i="23"/>
  <c r="P115" i="23"/>
  <c r="P26" i="23"/>
  <c r="P141" i="23"/>
  <c r="N124" i="23"/>
  <c r="P92" i="23"/>
  <c r="P73" i="23"/>
  <c r="P22" i="23"/>
  <c r="N27" i="23"/>
  <c r="N43" i="23"/>
  <c r="N105" i="23"/>
  <c r="P84" i="23"/>
  <c r="N40" i="23"/>
  <c r="N32" i="23"/>
  <c r="P91" i="23"/>
  <c r="P82" i="23"/>
  <c r="P74" i="23"/>
  <c r="P72" i="23"/>
  <c r="P43" i="23"/>
  <c r="P23" i="23"/>
  <c r="P90" i="23"/>
  <c r="P83" i="23"/>
  <c r="P76" i="23"/>
  <c r="P66" i="23"/>
  <c r="P28" i="23"/>
  <c r="P77" i="23"/>
  <c r="N86" i="23"/>
  <c r="N79" i="23"/>
  <c r="N67" i="23"/>
  <c r="P132" i="23"/>
  <c r="P89" i="23"/>
  <c r="P81" i="23"/>
  <c r="P68" i="23"/>
  <c r="P65" i="23"/>
  <c r="P41" i="23"/>
  <c r="P139" i="23"/>
  <c r="P30" i="23"/>
  <c r="N135" i="23"/>
  <c r="N97" i="23"/>
  <c r="P45" i="23"/>
  <c r="P88" i="23"/>
  <c r="P78" i="23"/>
  <c r="P70" i="23"/>
  <c r="P117" i="23"/>
  <c r="N83" i="23"/>
  <c r="N76" i="23"/>
  <c r="N66" i="23"/>
  <c r="N21" i="23"/>
  <c r="N120" i="23"/>
  <c r="N128" i="23"/>
  <c r="N109" i="23"/>
  <c r="N101" i="23"/>
  <c r="N36" i="23"/>
  <c r="N131" i="23"/>
  <c r="N123" i="23"/>
  <c r="N104" i="23"/>
  <c r="N96" i="23"/>
  <c r="N88" i="23"/>
  <c r="N70" i="23"/>
  <c r="N26" i="23"/>
  <c r="N111" i="23"/>
  <c r="N113" i="23"/>
  <c r="N87" i="23"/>
  <c r="N31" i="23"/>
  <c r="N129" i="23"/>
  <c r="N110" i="23"/>
  <c r="N102" i="23"/>
  <c r="N38" i="23"/>
  <c r="N114" i="23"/>
  <c r="N29" i="23"/>
  <c r="N130" i="23"/>
  <c r="N103" i="23"/>
  <c r="N80" i="23"/>
  <c r="N39" i="23"/>
  <c r="N94" i="23"/>
  <c r="N44" i="23"/>
  <c r="N37" i="23"/>
  <c r="N24" i="23"/>
  <c r="N95" i="23"/>
  <c r="N69" i="23"/>
  <c r="N127" i="23"/>
  <c r="N108" i="23"/>
  <c r="N100" i="23"/>
  <c r="N92" i="23"/>
  <c r="N45" i="23"/>
  <c r="N22" i="23"/>
  <c r="N122" i="23"/>
  <c r="N30" i="23"/>
  <c r="G16" i="9"/>
  <c r="G17" i="9"/>
  <c r="G18" i="9"/>
  <c r="G19" i="9"/>
  <c r="G20" i="9"/>
  <c r="G21" i="9"/>
  <c r="G22" i="9"/>
  <c r="G23" i="9"/>
  <c r="G24" i="9"/>
  <c r="G25" i="9"/>
  <c r="G26" i="9"/>
  <c r="G28" i="9"/>
  <c r="G29" i="9"/>
  <c r="G30" i="9"/>
  <c r="G31" i="9"/>
  <c r="G32" i="9"/>
  <c r="G33" i="9"/>
  <c r="G34" i="9"/>
  <c r="G35" i="9"/>
  <c r="G37" i="9"/>
  <c r="G38" i="9"/>
  <c r="G39" i="9"/>
  <c r="G40" i="9"/>
  <c r="G41" i="9"/>
  <c r="G42" i="9"/>
  <c r="G43" i="9"/>
  <c r="G44" i="9"/>
  <c r="G45" i="9"/>
  <c r="G46" i="9"/>
  <c r="G47" i="9"/>
  <c r="G48" i="9"/>
  <c r="G49" i="9"/>
  <c r="G50" i="9"/>
  <c r="G51" i="9"/>
  <c r="G52" i="9"/>
  <c r="G53" i="9"/>
  <c r="G54" i="9"/>
  <c r="G55" i="9"/>
  <c r="G56" i="9"/>
  <c r="G57" i="9"/>
  <c r="G58" i="9"/>
  <c r="G60" i="9"/>
  <c r="G61" i="9"/>
  <c r="G62" i="9"/>
  <c r="G63" i="9"/>
  <c r="G64" i="9"/>
  <c r="G65" i="9"/>
  <c r="G66" i="9"/>
  <c r="G67" i="9"/>
  <c r="G68" i="9"/>
  <c r="G69" i="9"/>
  <c r="G70" i="9"/>
  <c r="G71" i="9"/>
  <c r="G72" i="9"/>
  <c r="G73" i="9"/>
  <c r="G74" i="9"/>
  <c r="G75" i="9"/>
  <c r="G76" i="9"/>
  <c r="G77" i="9"/>
  <c r="G78" i="9"/>
  <c r="G79" i="9"/>
  <c r="G80" i="9"/>
  <c r="G81" i="9"/>
  <c r="G82" i="9"/>
  <c r="G83" i="9"/>
  <c r="G85" i="9"/>
  <c r="G86" i="9"/>
  <c r="G15" i="9"/>
  <c r="G16" i="18" l="1"/>
  <c r="I16" i="18" s="1"/>
  <c r="G17" i="18"/>
  <c r="I17" i="18" s="1"/>
  <c r="G18" i="18"/>
  <c r="I18" i="18" s="1"/>
  <c r="G19" i="18"/>
  <c r="I19" i="18" s="1"/>
  <c r="G20" i="18"/>
  <c r="I20" i="18" s="1"/>
  <c r="G21" i="18"/>
  <c r="I21" i="18" s="1"/>
  <c r="G22" i="18"/>
  <c r="I22" i="18" s="1"/>
  <c r="G23" i="18"/>
  <c r="I23" i="18" s="1"/>
  <c r="G24" i="18"/>
  <c r="I24" i="18" s="1"/>
  <c r="G25" i="18"/>
  <c r="I25" i="18" s="1"/>
  <c r="G26" i="18"/>
  <c r="I26" i="18" s="1"/>
  <c r="G27" i="18"/>
  <c r="I27" i="18" s="1"/>
  <c r="G28" i="18"/>
  <c r="I28" i="18" s="1"/>
  <c r="G29" i="18"/>
  <c r="I29" i="18" s="1"/>
  <c r="G30" i="18"/>
  <c r="I30" i="18" s="1"/>
  <c r="G31" i="18"/>
  <c r="I31" i="18" s="1"/>
  <c r="G32" i="18"/>
  <c r="I32" i="18" s="1"/>
  <c r="G33" i="18"/>
  <c r="I33" i="18" s="1"/>
  <c r="G34" i="18"/>
  <c r="I34" i="18" s="1"/>
  <c r="G35" i="18"/>
  <c r="I35" i="18" s="1"/>
  <c r="G15" i="18"/>
  <c r="I15" i="18" s="1"/>
  <c r="I37" i="18" l="1"/>
  <c r="I39" i="18" s="1"/>
  <c r="I41" i="18" l="1"/>
  <c r="F88" i="9" l="1"/>
  <c r="G90" i="9" s="1"/>
  <c r="G88" i="9" l="1"/>
  <c r="G92" i="9" s="1"/>
</calcChain>
</file>

<file path=xl/sharedStrings.xml><?xml version="1.0" encoding="utf-8"?>
<sst xmlns="http://schemas.openxmlformats.org/spreadsheetml/2006/main" count="1354" uniqueCount="835">
  <si>
    <t xml:space="preserve">RENTRÉE DES ARTS
</t>
  </si>
  <si>
    <r>
      <rPr>
        <sz val="48"/>
        <color rgb="FF000000"/>
        <rFont val="Calibri"/>
      </rPr>
      <t>Offre promotionnelle valable du</t>
    </r>
    <r>
      <rPr>
        <b/>
        <sz val="48"/>
        <color rgb="FF000000"/>
        <rFont val="Calibri"/>
      </rPr>
      <t xml:space="preserve"> 01 juillet au 12 octobre 2024</t>
    </r>
  </si>
  <si>
    <t>NOM DU MAGASIN : _____________________________________</t>
  </si>
  <si>
    <t>N° CLIENT COLART : _____________________________________</t>
  </si>
  <si>
    <t>ADRESSE : _______________________________________________________________________________________</t>
  </si>
  <si>
    <t>______________________________________________________________________________________________</t>
  </si>
  <si>
    <t>COMMANDE PASSÉE PAR : ______________________________________________________________________</t>
  </si>
  <si>
    <t>DATE DE LIVRAISON DEMANDÉE : ______________________________________________________________________</t>
  </si>
  <si>
    <t>REMISE CLIENT:</t>
  </si>
  <si>
    <t xml:space="preserve">Codes-barres en colonne E visibles en téléchargeant la police </t>
  </si>
  <si>
    <t>https://www.dafont.com/fr/c39hrp48dhtt.font</t>
  </si>
  <si>
    <t>N° de page dans la plaquette</t>
  </si>
  <si>
    <t>N° du produit dans la plaquette</t>
  </si>
  <si>
    <t>Gamme</t>
  </si>
  <si>
    <t>Marque</t>
  </si>
  <si>
    <t>Code barre</t>
  </si>
  <si>
    <t>EAN</t>
  </si>
  <si>
    <t>Code produit</t>
  </si>
  <si>
    <t>Désignation</t>
  </si>
  <si>
    <t>UV</t>
  </si>
  <si>
    <t>tarif HT 2024</t>
  </si>
  <si>
    <t>Qté  promo</t>
  </si>
  <si>
    <t>Type de remise</t>
  </si>
  <si>
    <t>% de remise</t>
  </si>
  <si>
    <t>Prix brut promo</t>
  </si>
  <si>
    <t>Qté</t>
  </si>
  <si>
    <t>Total</t>
  </si>
  <si>
    <t>Nouvelle Huile fine</t>
  </si>
  <si>
    <t>Lefranc Bourgeois</t>
  </si>
  <si>
    <t>*3013643018612*</t>
  </si>
  <si>
    <t>3013643018612</t>
  </si>
  <si>
    <r>
      <t xml:space="preserve">Twin pack huile fine 2x200mL </t>
    </r>
    <r>
      <rPr>
        <sz val="18"/>
        <color rgb="FFFF0000"/>
        <rFont val="Calibri"/>
        <family val="2"/>
        <scheme val="minor"/>
      </rPr>
      <t>PRIX BRUT PROMO</t>
    </r>
  </si>
  <si>
    <t>/</t>
  </si>
  <si>
    <t>NOUVEAU</t>
  </si>
  <si>
    <t>Set d'initiation huile</t>
  </si>
  <si>
    <t>Winsor &amp; Newton</t>
  </si>
  <si>
    <t>*884955089330*</t>
  </si>
  <si>
    <t>884955089330</t>
  </si>
  <si>
    <t>1590265</t>
  </si>
  <si>
    <r>
      <t>Set d'initiation Artisan 10x12ml</t>
    </r>
    <r>
      <rPr>
        <sz val="18"/>
        <color rgb="FFFF0000"/>
        <rFont val="Calibri"/>
        <family val="2"/>
        <scheme val="minor"/>
      </rPr>
      <t xml:space="preserve"> </t>
    </r>
  </si>
  <si>
    <t>Complémentaire</t>
  </si>
  <si>
    <t>*884955089347*</t>
  </si>
  <si>
    <t>884955089347</t>
  </si>
  <si>
    <t>1590266</t>
  </si>
  <si>
    <r>
      <t>Set d'initiation Artisan 20x12ml</t>
    </r>
    <r>
      <rPr>
        <sz val="18"/>
        <color rgb="FFFF0000"/>
        <rFont val="Calibri"/>
        <family val="2"/>
        <scheme val="minor"/>
      </rPr>
      <t xml:space="preserve"> </t>
    </r>
  </si>
  <si>
    <t>*884955088838*</t>
  </si>
  <si>
    <t>884955088838</t>
  </si>
  <si>
    <t>1490694</t>
  </si>
  <si>
    <r>
      <t>Set d'initiation Winton 10x12ml</t>
    </r>
    <r>
      <rPr>
        <sz val="18"/>
        <color rgb="FFFF0000"/>
        <rFont val="Calibri"/>
        <family val="2"/>
        <scheme val="minor"/>
      </rPr>
      <t xml:space="preserve"> </t>
    </r>
  </si>
  <si>
    <t>*884955088845*</t>
  </si>
  <si>
    <t>884955088845</t>
  </si>
  <si>
    <t>1490695</t>
  </si>
  <si>
    <r>
      <t>Set d'initiation Winton 20x12ml</t>
    </r>
    <r>
      <rPr>
        <sz val="18"/>
        <color rgb="FFFF0000"/>
        <rFont val="Calibri"/>
        <family val="2"/>
        <scheme val="minor"/>
      </rPr>
      <t xml:space="preserve"> </t>
    </r>
  </si>
  <si>
    <t>Huile Winton</t>
  </si>
  <si>
    <t>*884955088814*</t>
  </si>
  <si>
    <t>884955088814</t>
  </si>
  <si>
    <r>
      <rPr>
        <sz val="18"/>
        <color rgb="FF000000"/>
        <rFont val="Calibri"/>
        <family val="2"/>
        <scheme val="minor"/>
      </rPr>
      <t>Twin pack huile Winton 2x200ml</t>
    </r>
    <r>
      <rPr>
        <sz val="18"/>
        <color rgb="FFFF0000"/>
        <rFont val="Calibri"/>
        <family val="2"/>
        <scheme val="minor"/>
      </rPr>
      <t xml:space="preserve"> </t>
    </r>
    <r>
      <rPr>
        <sz val="18"/>
        <color rgb="FF000000"/>
        <rFont val="Calibri"/>
        <family val="2"/>
        <scheme val="minor"/>
      </rPr>
      <t>Blanc de titane</t>
    </r>
    <r>
      <rPr>
        <sz val="18"/>
        <color rgb="FFFF0000"/>
        <rFont val="Calibri"/>
        <family val="2"/>
        <scheme val="minor"/>
      </rPr>
      <t xml:space="preserve"> </t>
    </r>
  </si>
  <si>
    <t>Substitutive</t>
  </si>
  <si>
    <t>Additif Acrylique</t>
  </si>
  <si>
    <t>*3013643006657*</t>
  </si>
  <si>
    <t>3013643006657</t>
  </si>
  <si>
    <t>300665</t>
  </si>
  <si>
    <t>Additif acrylique vernis brillant flacon 120ML</t>
  </si>
  <si>
    <t>*3013643006565*</t>
  </si>
  <si>
    <t>3013643006565</t>
  </si>
  <si>
    <t>Gesso pot de 1 L</t>
  </si>
  <si>
    <t>*3013643003380*</t>
  </si>
  <si>
    <t>3013643003380</t>
  </si>
  <si>
    <t>300338</t>
  </si>
  <si>
    <t>Liant Acrylique multi-effets 1 L</t>
  </si>
  <si>
    <t>Acrylique fine</t>
  </si>
  <si>
    <t>*3013643006848*</t>
  </si>
  <si>
    <t>3013643006848</t>
  </si>
  <si>
    <t>300684</t>
  </si>
  <si>
    <t>Set acrylique fine 5X80ML</t>
  </si>
  <si>
    <t>Sets Basics</t>
  </si>
  <si>
    <t>Liquitex</t>
  </si>
  <si>
    <t>*887452050131*</t>
  </si>
  <si>
    <t>887452050131</t>
  </si>
  <si>
    <t>101501</t>
  </si>
  <si>
    <t>Set acrylique Basics 6 tubes X 22ML couleurs primaires</t>
  </si>
  <si>
    <t>*887452050223*</t>
  </si>
  <si>
    <t>887452050223</t>
  </si>
  <si>
    <t>3699353</t>
  </si>
  <si>
    <t>Set acrylique Basics 12 tubes X 22 ML</t>
  </si>
  <si>
    <t>*887452050162*</t>
  </si>
  <si>
    <t>887452050162</t>
  </si>
  <si>
    <t>3699328</t>
  </si>
  <si>
    <t>Set acrylique Basics 24 tubes X 22 ML</t>
  </si>
  <si>
    <t>*887452032038*</t>
  </si>
  <si>
    <t>887452032038</t>
  </si>
  <si>
    <t xml:space="preserve">Set acrylique Basics 5 tubes X 118ML </t>
  </si>
  <si>
    <t>Sets Basics Fluid</t>
  </si>
  <si>
    <t>*887452056522*</t>
  </si>
  <si>
    <t>887452056522</t>
  </si>
  <si>
    <t>3699430</t>
  </si>
  <si>
    <t xml:space="preserve">Set acrylique Basics Fluid 6X118ML </t>
  </si>
  <si>
    <t>*887452056539*</t>
  </si>
  <si>
    <t>887452056539</t>
  </si>
  <si>
    <t>3699431</t>
  </si>
  <si>
    <t xml:space="preserve">Set acrylique Basics Fluid 12X118ML </t>
  </si>
  <si>
    <t>Aquarelle fine</t>
  </si>
  <si>
    <t>*3013646016608*</t>
  </si>
  <si>
    <t>3013646016608</t>
  </si>
  <si>
    <t>Aquarelle fine boîte plastique 12 demi-godets</t>
  </si>
  <si>
    <t>*3013643014454*</t>
  </si>
  <si>
    <t>3013643014454</t>
  </si>
  <si>
    <t>301445</t>
  </si>
  <si>
    <t xml:space="preserve">Aquarelle fine 12 demi-godets  </t>
  </si>
  <si>
    <t>*3013643014461*</t>
  </si>
  <si>
    <t>3013643014461</t>
  </si>
  <si>
    <t>301446</t>
  </si>
  <si>
    <t xml:space="preserve">Aquarelle fine 24 demi-godets  </t>
  </si>
  <si>
    <t>Additif Aquarelle</t>
  </si>
  <si>
    <t>*3013643011569*</t>
  </si>
  <si>
    <t>3013643011569</t>
  </si>
  <si>
    <t xml:space="preserve">Fluide à masquer bleu 75mL  </t>
  </si>
  <si>
    <t>Set d'initiation aquarelle</t>
  </si>
  <si>
    <t>*884955074220*</t>
  </si>
  <si>
    <t>884955074220</t>
  </si>
  <si>
    <t>0390664</t>
  </si>
  <si>
    <r>
      <t>Set d'initiation Cotman 10x5ml</t>
    </r>
    <r>
      <rPr>
        <sz val="18"/>
        <color rgb="FFFF0000"/>
        <rFont val="Calibri"/>
        <family val="2"/>
        <scheme val="minor"/>
      </rPr>
      <t xml:space="preserve"> </t>
    </r>
  </si>
  <si>
    <t>*884955074237*</t>
  </si>
  <si>
    <t>884955074237</t>
  </si>
  <si>
    <t>0390665</t>
  </si>
  <si>
    <t xml:space="preserve">Set d'initiation Cotman 20x5ml </t>
  </si>
  <si>
    <t>Aquarelle Cotman</t>
  </si>
  <si>
    <t>*5012572005784*</t>
  </si>
  <si>
    <t>5012572005784</t>
  </si>
  <si>
    <t>0390640</t>
  </si>
  <si>
    <t>Set  de poche esquisse</t>
  </si>
  <si>
    <t>*094376982312*</t>
  </si>
  <si>
    <t>094376982312</t>
  </si>
  <si>
    <t>0393209</t>
  </si>
  <si>
    <t>Présentoir de 12 boîtes sketchers pocket box cotman</t>
  </si>
  <si>
    <t>Gouache Linel</t>
  </si>
  <si>
    <t>*3013643012399*</t>
  </si>
  <si>
    <t>3013643012399</t>
  </si>
  <si>
    <r>
      <t>Set Gouache Extra-Fine Linel 6x14 ML Couleurs primaires</t>
    </r>
    <r>
      <rPr>
        <sz val="18"/>
        <color rgb="FFFF0000"/>
        <rFont val="Calibri"/>
        <family val="2"/>
        <scheme val="minor"/>
      </rPr>
      <t xml:space="preserve">  </t>
    </r>
  </si>
  <si>
    <t>*3013643012405*</t>
  </si>
  <si>
    <t>3013643012405</t>
  </si>
  <si>
    <t xml:space="preserve">Set Gouache Extra-Fine Linel 10x14 ML Doubles primaires  </t>
  </si>
  <si>
    <t>Gouache Étude</t>
  </si>
  <si>
    <t>*3013643012412*</t>
  </si>
  <si>
    <t>3013643012412</t>
  </si>
  <si>
    <r>
      <t>Set Etudiant Gouache Etude 5x80 ML</t>
    </r>
    <r>
      <rPr>
        <sz val="18"/>
        <color rgb="FFFF0000"/>
        <rFont val="Calibri"/>
        <family val="2"/>
        <scheme val="minor"/>
      </rPr>
      <t xml:space="preserve"> </t>
    </r>
  </si>
  <si>
    <t>Gouache Désigners</t>
  </si>
  <si>
    <t>094376885637</t>
  </si>
  <si>
    <t>690174</t>
  </si>
  <si>
    <r>
      <t>Set Gouache designer 6x14ml</t>
    </r>
    <r>
      <rPr>
        <sz val="18"/>
        <color rgb="FFFF0000"/>
        <rFont val="Calibri"/>
        <family val="2"/>
        <scheme val="minor"/>
      </rPr>
      <t xml:space="preserve"> </t>
    </r>
  </si>
  <si>
    <t>Chevalet</t>
  </si>
  <si>
    <t>Sans marque</t>
  </si>
  <si>
    <t>*884955061978*</t>
  </si>
  <si>
    <t>884955061978</t>
  </si>
  <si>
    <t>7006556</t>
  </si>
  <si>
    <t>chevalet EBRO A3</t>
  </si>
  <si>
    <t>*884955061985*</t>
  </si>
  <si>
    <t>884955061985</t>
  </si>
  <si>
    <t>7006557</t>
  </si>
  <si>
    <t>chevalet DANUBE A2</t>
  </si>
  <si>
    <t>*884955061992*</t>
  </si>
  <si>
    <t>884955061992</t>
  </si>
  <si>
    <t>7006558</t>
  </si>
  <si>
    <t>chevalet VARDE</t>
  </si>
  <si>
    <t>Couteaux</t>
  </si>
  <si>
    <t>*3013643650270*</t>
  </si>
  <si>
    <t>3013643650270</t>
  </si>
  <si>
    <t>Set de 6 couteaux à peindre</t>
  </si>
  <si>
    <t>Couteaux Basics</t>
  </si>
  <si>
    <t>887452047117</t>
  </si>
  <si>
    <t>3699372</t>
  </si>
  <si>
    <r>
      <t xml:space="preserve">Basics Set 6 couteaux en métal </t>
    </r>
    <r>
      <rPr>
        <sz val="18"/>
        <color rgb="FFFF0000"/>
        <rFont val="Calibri"/>
        <family val="2"/>
        <scheme val="minor"/>
      </rPr>
      <t xml:space="preserve"> </t>
    </r>
    <r>
      <rPr>
        <sz val="18"/>
        <color theme="1"/>
        <rFont val="Calibri"/>
        <family val="2"/>
        <scheme val="minor"/>
      </rPr>
      <t xml:space="preserve"> </t>
    </r>
  </si>
  <si>
    <t>Palette Basics</t>
  </si>
  <si>
    <t>780804861181</t>
  </si>
  <si>
    <t>Palette plastique rectangulaire</t>
  </si>
  <si>
    <t>780804861198</t>
  </si>
  <si>
    <t xml:space="preserve">Palette plastique rectangulaire large </t>
  </si>
  <si>
    <t>780804861266</t>
  </si>
  <si>
    <t xml:space="preserve">Palette plastique fleur </t>
  </si>
  <si>
    <t>Pinceaux Basics</t>
  </si>
  <si>
    <t>*887452047070*</t>
  </si>
  <si>
    <t>887452047070</t>
  </si>
  <si>
    <t>3699368</t>
  </si>
  <si>
    <t>Basics Set 3 pinceaux soie de porc naturelle 1/2", 1",  2"</t>
  </si>
  <si>
    <t>*887452047087*</t>
  </si>
  <si>
    <t>887452047087</t>
  </si>
  <si>
    <t>3699369</t>
  </si>
  <si>
    <t>Basics Set 3 pinceaux synthétiques 1/2", 1", 2"</t>
  </si>
  <si>
    <t>*887452047094*</t>
  </si>
  <si>
    <t>887452047094</t>
  </si>
  <si>
    <t>3699370</t>
  </si>
  <si>
    <t>Basics Set 2 pinceaux synthétiques 1 1/2",2"</t>
  </si>
  <si>
    <t>Pinceaux Foundation Acrylique</t>
  </si>
  <si>
    <t>*884955030493*</t>
  </si>
  <si>
    <t>884955030493</t>
  </si>
  <si>
    <t>5295001</t>
  </si>
  <si>
    <t>Set De Pinceaux Acrylique Foundation X3 Manche Court Ronds 1/3/5</t>
  </si>
  <si>
    <t>*884955030509*</t>
  </si>
  <si>
    <t>884955030509</t>
  </si>
  <si>
    <t>5295002</t>
  </si>
  <si>
    <t>Set De Pinceaux Acrylique Foundation X3 Manche Court Plats 4/10/14</t>
  </si>
  <si>
    <t>*884955030516*</t>
  </si>
  <si>
    <t>884955030516</t>
  </si>
  <si>
    <t>5295003</t>
  </si>
  <si>
    <t>Set De Pinceaux Acrylique Foundation X3 Manche Court Assortis 2/2/4</t>
  </si>
  <si>
    <t>*884955030554*</t>
  </si>
  <si>
    <t>884955030554</t>
  </si>
  <si>
    <t>5295007</t>
  </si>
  <si>
    <t>Set De Pinceaux Acrylique Foundation X6 Manche Court Assortis</t>
  </si>
  <si>
    <t>*884955030561*</t>
  </si>
  <si>
    <t>884955030561</t>
  </si>
  <si>
    <t>5295008</t>
  </si>
  <si>
    <t>Set De Brosses Acrylique Foundation X6 Manche Long Assortis</t>
  </si>
  <si>
    <t>Pinceaux Foundation Aquarelle</t>
  </si>
  <si>
    <t>*884955030585*</t>
  </si>
  <si>
    <t>884955030585</t>
  </si>
  <si>
    <t>5295010</t>
  </si>
  <si>
    <t>Set De Pinceaux Aquarelle Foundation X3 Ronds 2/4/6</t>
  </si>
  <si>
    <t>*884955030592*</t>
  </si>
  <si>
    <t>884955030592</t>
  </si>
  <si>
    <t>5295011</t>
  </si>
  <si>
    <t>Set De Pinceaux Aquarelle Foundation X3 Assortis 1/3/5</t>
  </si>
  <si>
    <t>*884955030608*</t>
  </si>
  <si>
    <t>884955030608</t>
  </si>
  <si>
    <t>5295012</t>
  </si>
  <si>
    <t>Set De Pinceaux Aquarelle Foundation X3 Assortis 3/1/2</t>
  </si>
  <si>
    <t>*884955030622*</t>
  </si>
  <si>
    <t>884955030622</t>
  </si>
  <si>
    <t>5295014</t>
  </si>
  <si>
    <t>Set De Pinceaux Aquarelle Foundation X4 Assortis 3/5/2/4</t>
  </si>
  <si>
    <t>*884955030639*</t>
  </si>
  <si>
    <t>884955030639</t>
  </si>
  <si>
    <t>5295015</t>
  </si>
  <si>
    <t>Set De Pinceaux Aquarelle Foundation X6 Assortis 2/3/5/3/5/6</t>
  </si>
  <si>
    <t>*884955030646*</t>
  </si>
  <si>
    <t>884955030646</t>
  </si>
  <si>
    <t>5295016</t>
  </si>
  <si>
    <t>Set De Pinceaux Aquarelle Foundation X6 Assortis 1/2/5/6/3/4</t>
  </si>
  <si>
    <t>Roue des couleurs</t>
  </si>
  <si>
    <t>*088107234511*</t>
  </si>
  <si>
    <t>088107234511</t>
  </si>
  <si>
    <t>CCL1</t>
  </si>
  <si>
    <t xml:space="preserve">Roue des couleurs -grand format </t>
  </si>
  <si>
    <t>*088107235013*</t>
  </si>
  <si>
    <t>088107235013</t>
  </si>
  <si>
    <t>PCCL1</t>
  </si>
  <si>
    <t xml:space="preserve">Roue des couleurs -petit format </t>
  </si>
  <si>
    <t>Promarker</t>
  </si>
  <si>
    <t>*884955071045*</t>
  </si>
  <si>
    <t>884955071045</t>
  </si>
  <si>
    <t>0290154</t>
  </si>
  <si>
    <t>Set de 6 promarker - tons neutres</t>
  </si>
  <si>
    <t>*884955070352*</t>
  </si>
  <si>
    <t>884955070352</t>
  </si>
  <si>
    <t>0290110</t>
  </si>
  <si>
    <t>Set de 6 promarker - tons vibrants</t>
  </si>
  <si>
    <t>*884955070369*</t>
  </si>
  <si>
    <t>884955070369</t>
  </si>
  <si>
    <t>0290111</t>
  </si>
  <si>
    <t>Set de 6 promarker - tons riches</t>
  </si>
  <si>
    <t>*884955070376*</t>
  </si>
  <si>
    <t>884955070376</t>
  </si>
  <si>
    <t>0290112</t>
  </si>
  <si>
    <t>Set de 6 promarker - tons moyens</t>
  </si>
  <si>
    <t>*884955070383*</t>
  </si>
  <si>
    <t>884955070383</t>
  </si>
  <si>
    <t>0290113</t>
  </si>
  <si>
    <t>Set de 6 promarker - tons pastels</t>
  </si>
  <si>
    <t>*884955070390*</t>
  </si>
  <si>
    <t>884955070390</t>
  </si>
  <si>
    <t>0290114</t>
  </si>
  <si>
    <t>Set de 6 promarker - teintes chairs - set 1</t>
  </si>
  <si>
    <t>*884955070406*</t>
  </si>
  <si>
    <t>884955070406</t>
  </si>
  <si>
    <t>0290115</t>
  </si>
  <si>
    <t>Set de 6 promarker - teintes chairs - set 2</t>
  </si>
  <si>
    <t>*884955073841*</t>
  </si>
  <si>
    <t>884955073841</t>
  </si>
  <si>
    <t>0290157</t>
  </si>
  <si>
    <t>Set de 6 promarker - Tons jaunes</t>
  </si>
  <si>
    <t>*884955073858*</t>
  </si>
  <si>
    <t>884955073858</t>
  </si>
  <si>
    <t>0290158</t>
  </si>
  <si>
    <t>Set de 6 promarker - Tons verts</t>
  </si>
  <si>
    <t>*884955073865*</t>
  </si>
  <si>
    <t>884955073865</t>
  </si>
  <si>
    <t>0290159</t>
  </si>
  <si>
    <t>Set de 6 promarker - Tons rouges</t>
  </si>
  <si>
    <t>*884955073872*</t>
  </si>
  <si>
    <t>884955073872</t>
  </si>
  <si>
    <t>0290160</t>
  </si>
  <si>
    <t>Set de 6 promarker - Tons terreux</t>
  </si>
  <si>
    <t>*884955080122*</t>
  </si>
  <si>
    <t>884955080122</t>
  </si>
  <si>
    <t>0290172</t>
  </si>
  <si>
    <t xml:space="preserve">Set de 12 promarkers - Tons de chair </t>
  </si>
  <si>
    <t>*884955070628*</t>
  </si>
  <si>
    <t>884955070628</t>
  </si>
  <si>
    <t>0290137</t>
  </si>
  <si>
    <t>Set de 12 promarkers - set n°1</t>
  </si>
  <si>
    <t>*884955070635*</t>
  </si>
  <si>
    <t>884955070635</t>
  </si>
  <si>
    <t>0290138</t>
  </si>
  <si>
    <t>Set de 12 promarkers - set n°2</t>
  </si>
  <si>
    <t>*884955063460*</t>
  </si>
  <si>
    <t>884955063460</t>
  </si>
  <si>
    <t>0290081</t>
  </si>
  <si>
    <t xml:space="preserve">Trousse de 24 promarker - tonalités grises et noires </t>
  </si>
  <si>
    <t>*884955073902*</t>
  </si>
  <si>
    <t>884955073902</t>
  </si>
  <si>
    <t>0290163</t>
  </si>
  <si>
    <r>
      <t>Trousse de 24 promarker - Architecture</t>
    </r>
    <r>
      <rPr>
        <sz val="18"/>
        <color rgb="FFFF0000"/>
        <rFont val="Calibri"/>
        <family val="2"/>
        <scheme val="minor"/>
      </rPr>
      <t xml:space="preserve"> </t>
    </r>
  </si>
  <si>
    <t>*884955063439*</t>
  </si>
  <si>
    <t>884955063439</t>
  </si>
  <si>
    <t>0290078</t>
  </si>
  <si>
    <t>Trousse de 24 promarker - Art et illustrations</t>
  </si>
  <si>
    <t>*884955043295*</t>
  </si>
  <si>
    <t>884955043295</t>
  </si>
  <si>
    <t>0290030</t>
  </si>
  <si>
    <t>Trousse de 24 promarker - etudiant designer</t>
  </si>
  <si>
    <t>*884955060551*</t>
  </si>
  <si>
    <t>884955060551</t>
  </si>
  <si>
    <t>0290067</t>
  </si>
  <si>
    <t>Coffret de 48 promarker - collection des essentiels</t>
  </si>
  <si>
    <t>Promarker Brush</t>
  </si>
  <si>
    <t>*884955070505*</t>
  </si>
  <si>
    <t>884955070505</t>
  </si>
  <si>
    <t>0290125</t>
  </si>
  <si>
    <t>Set de 6 promarker brush - tons pastels</t>
  </si>
  <si>
    <t>*884955070499*</t>
  </si>
  <si>
    <t>884955070499</t>
  </si>
  <si>
    <t>0290124</t>
  </si>
  <si>
    <t>Set de 6 promarker brush - tons moyens</t>
  </si>
  <si>
    <t>*884955070512*</t>
  </si>
  <si>
    <t>884955070512</t>
  </si>
  <si>
    <t>0290126</t>
  </si>
  <si>
    <t>Set de 6 promarker brush - tons riches</t>
  </si>
  <si>
    <t>*884955070529*</t>
  </si>
  <si>
    <t>884955070529</t>
  </si>
  <si>
    <t>0290127</t>
  </si>
  <si>
    <t>Set de 6 promarker brush - teintes chair</t>
  </si>
  <si>
    <t>*884955070697*</t>
  </si>
  <si>
    <t>884955070697</t>
  </si>
  <si>
    <t>0290144</t>
  </si>
  <si>
    <t>Set de 12 promarker brush + 1 blender - tons neutres</t>
  </si>
  <si>
    <t>*884955070703*</t>
  </si>
  <si>
    <t>884955070703</t>
  </si>
  <si>
    <t>0290145</t>
  </si>
  <si>
    <t>Set de 12 promarker brush + 1 blender - tons vibrants</t>
  </si>
  <si>
    <t>*884955063446*</t>
  </si>
  <si>
    <t>884955063446</t>
  </si>
  <si>
    <t>0290079</t>
  </si>
  <si>
    <t>Trousse 24 promarker brush - etudiant designer</t>
  </si>
  <si>
    <t>Promarker assortis</t>
  </si>
  <si>
    <t>*884955043363*</t>
  </si>
  <si>
    <t>884955043363</t>
  </si>
  <si>
    <t>0290037</t>
  </si>
  <si>
    <t>Trousse 24 marqueurs assortis (12 promarker, 6 promarker brush, 3 promarker metallic, 3 promarker neon)</t>
  </si>
  <si>
    <t>Studio Collection</t>
  </si>
  <si>
    <t>*884955065013*</t>
  </si>
  <si>
    <t>884955065013</t>
  </si>
  <si>
    <t>0490016</t>
  </si>
  <si>
    <t xml:space="preserve">Studio collection - boîte métal 12 crayons aquarelle à mine tendre et épaisse </t>
  </si>
  <si>
    <t>*884955064924*</t>
  </si>
  <si>
    <t>884955064924</t>
  </si>
  <si>
    <t>0490015</t>
  </si>
  <si>
    <t>Studio collection - boîte métal 24 crayons aquarelle à mine tendre et épaisse</t>
  </si>
  <si>
    <t>*884955080627*</t>
  </si>
  <si>
    <t>884955080627</t>
  </si>
  <si>
    <t>0490057</t>
  </si>
  <si>
    <t>Studio collection - boîte métal 48 crayons aquarelle à mine tendre et épaisse</t>
  </si>
  <si>
    <t>*884955064894*</t>
  </si>
  <si>
    <t>884955064894</t>
  </si>
  <si>
    <t>0490012</t>
  </si>
  <si>
    <t>Studio collection - boîte métal 12 crayons de couleur à mine moyenne</t>
  </si>
  <si>
    <t>*884955064900*</t>
  </si>
  <si>
    <t>884955064900</t>
  </si>
  <si>
    <t>0490013</t>
  </si>
  <si>
    <t>Studio collection - boîte métal 24 crayons de couleur à mine moyenne</t>
  </si>
  <si>
    <t>*884955064917*</t>
  </si>
  <si>
    <t>884955064917</t>
  </si>
  <si>
    <t>0490014</t>
  </si>
  <si>
    <t>Studio collection - boîte métal 48 crayons de couleur à mine moyenne</t>
  </si>
  <si>
    <t>884955064863</t>
  </si>
  <si>
    <t>0490009</t>
  </si>
  <si>
    <t xml:space="preserve">Studio collection - blister 5 crayons esquisse et gomme </t>
  </si>
  <si>
    <t>*884955064887*</t>
  </si>
  <si>
    <t>884955064887</t>
  </si>
  <si>
    <t>0490011</t>
  </si>
  <si>
    <t>Studio collection - boîte métal 6 crayons esquisse</t>
  </si>
  <si>
    <t>*884955064870*</t>
  </si>
  <si>
    <t>884955064870</t>
  </si>
  <si>
    <t>0490010</t>
  </si>
  <si>
    <t>Studio collection - boîte métal 10 pièces esquisse (7 crayons, 1 gomme, 1 taille-crayons, 1 estompe)</t>
  </si>
  <si>
    <t>884955064818</t>
  </si>
  <si>
    <t>0490004</t>
  </si>
  <si>
    <t xml:space="preserve">Studio collection - blister 5 crayons graphite et gomme </t>
  </si>
  <si>
    <t>*884955064832*</t>
  </si>
  <si>
    <t>884955064832</t>
  </si>
  <si>
    <t>0490006</t>
  </si>
  <si>
    <t>Studio collection - boîte métal 6 crayons graphite</t>
  </si>
  <si>
    <t>*884955064856*</t>
  </si>
  <si>
    <t>884955064856</t>
  </si>
  <si>
    <t>0490008</t>
  </si>
  <si>
    <t xml:space="preserve">Studio collection - boîte métal 12 crayons graphite </t>
  </si>
  <si>
    <t>884955064849</t>
  </si>
  <si>
    <t>0490007</t>
  </si>
  <si>
    <t xml:space="preserve">Studio collection - boîte métal 12 crayons graphite  mines tendre </t>
  </si>
  <si>
    <t>884955069677</t>
  </si>
  <si>
    <t>0490025</t>
  </si>
  <si>
    <t xml:space="preserve">Studio collection - boîte métal  6 crayons fusains assortis </t>
  </si>
  <si>
    <t>Encre</t>
  </si>
  <si>
    <t>*094376895346*</t>
  </si>
  <si>
    <t>094376895346</t>
  </si>
  <si>
    <t>1011030</t>
  </si>
  <si>
    <t xml:space="preserve">Encre de chine 30mL noir avec compte-goutte </t>
  </si>
  <si>
    <t>*094376953053*</t>
  </si>
  <si>
    <t>094376953053</t>
  </si>
  <si>
    <t>1040030</t>
  </si>
  <si>
    <t>Encre de chine 250mL noir avec compte goutte</t>
  </si>
  <si>
    <t>*3013640590746*</t>
  </si>
  <si>
    <t>3013640590746</t>
  </si>
  <si>
    <t>Encre de chine Nan-King flacon 30ML</t>
  </si>
  <si>
    <t>Fineliner</t>
  </si>
  <si>
    <t>*884955093306*</t>
  </si>
  <si>
    <t>884955093306</t>
  </si>
  <si>
    <t>0290178</t>
  </si>
  <si>
    <t>Set de 3 fineliners-pointes 0.05, 0.1, 0.3mm</t>
  </si>
  <si>
    <t>*884955093313*</t>
  </si>
  <si>
    <t>884955093313</t>
  </si>
  <si>
    <t>0290179</t>
  </si>
  <si>
    <t>Set de 3 fineliners-pointes- 0.5, 0.8, 1.0mm</t>
  </si>
  <si>
    <t>*884955060773*</t>
  </si>
  <si>
    <t>884955060773</t>
  </si>
  <si>
    <t>0290068</t>
  </si>
  <si>
    <t>Set de 5 fineliners-pointes assorties</t>
  </si>
  <si>
    <t>Papier</t>
  </si>
  <si>
    <t>*884955076934*</t>
  </si>
  <si>
    <t>884955076934</t>
  </si>
  <si>
    <t>6002013</t>
  </si>
  <si>
    <t>Papier bleedprof 160 A3 25p</t>
  </si>
  <si>
    <t>*884955076927*</t>
  </si>
  <si>
    <t>884955076927</t>
  </si>
  <si>
    <t>6002012</t>
  </si>
  <si>
    <t>Papier bleedprof 160 A4 25p</t>
  </si>
  <si>
    <t>*884955076897*</t>
  </si>
  <si>
    <t>884955076897</t>
  </si>
  <si>
    <t>6002009</t>
  </si>
  <si>
    <t>Papier bleedproof bloc 75g A3 50 feuilles</t>
  </si>
  <si>
    <t>*884955076880*</t>
  </si>
  <si>
    <t>884955076880</t>
  </si>
  <si>
    <t>6002008</t>
  </si>
  <si>
    <t>Papier bleedproof bloc 75g A4 50 feuilles</t>
  </si>
  <si>
    <t>Sets</t>
  </si>
  <si>
    <t>Conté à Paris</t>
  </si>
  <si>
    <t>*646217504117*</t>
  </si>
  <si>
    <t>646217504117</t>
  </si>
  <si>
    <t>Boîte métal Esquisse</t>
  </si>
  <si>
    <t>*646217504100*</t>
  </si>
  <si>
    <t>646217504100</t>
  </si>
  <si>
    <t>Boîte métal Pierre Noire</t>
  </si>
  <si>
    <t>*3013645000158*</t>
  </si>
  <si>
    <t>3013645000158</t>
  </si>
  <si>
    <t>Boîte métal 12 crayons pastel</t>
  </si>
  <si>
    <t>*646217504049*</t>
  </si>
  <si>
    <t>646217504049</t>
  </si>
  <si>
    <t>Boîte métal 12 crayons Graphite</t>
  </si>
  <si>
    <t>*3013645004026*</t>
  </si>
  <si>
    <t>3013645004026</t>
  </si>
  <si>
    <t>Boîte métal 12 crayons Esquisse</t>
  </si>
  <si>
    <t>Fusains</t>
  </si>
  <si>
    <t>*646217500904*</t>
  </si>
  <si>
    <t>646217500904</t>
  </si>
  <si>
    <t>50090</t>
  </si>
  <si>
    <t>Blister X5 Fusains naturels rond 6MM</t>
  </si>
  <si>
    <t>*646217500911*</t>
  </si>
  <si>
    <t>646217500911</t>
  </si>
  <si>
    <t>Blister 3 fusains naturels 11mm</t>
  </si>
  <si>
    <t>*646217500898*</t>
  </si>
  <si>
    <t>646217500898</t>
  </si>
  <si>
    <t>50089</t>
  </si>
  <si>
    <t>Blister X5 Fusains naturels carré</t>
  </si>
  <si>
    <t>Carrés</t>
  </si>
  <si>
    <t>*646217502458*</t>
  </si>
  <si>
    <t>646217502458</t>
  </si>
  <si>
    <t>50245</t>
  </si>
  <si>
    <t>Carrés couleurs portrait X12 boîte pegboardable</t>
  </si>
  <si>
    <t>*646217502465*</t>
  </si>
  <si>
    <t>646217502465</t>
  </si>
  <si>
    <t>50246</t>
  </si>
  <si>
    <t>Carrés couleurs paysage X12 boîte pegboardable</t>
  </si>
  <si>
    <t>*646217502441*</t>
  </si>
  <si>
    <t>646217502441</t>
  </si>
  <si>
    <t>50244</t>
  </si>
  <si>
    <t>Carrés couleurs assortis X12 boîte pegboardable</t>
  </si>
  <si>
    <t>*646217502472*</t>
  </si>
  <si>
    <t>646217502472</t>
  </si>
  <si>
    <t>50247</t>
  </si>
  <si>
    <t>Boîte pegboardable  de 12 carrés esquisse assortis</t>
  </si>
  <si>
    <t>*646217500850*</t>
  </si>
  <si>
    <t>646217500850</t>
  </si>
  <si>
    <t>50085</t>
  </si>
  <si>
    <t xml:space="preserve">Set de 3 estompes, 1 tortillon et une gomme mie de pain </t>
  </si>
  <si>
    <t>*646217500737*</t>
  </si>
  <si>
    <t>646217500737</t>
  </si>
  <si>
    <t>50073</t>
  </si>
  <si>
    <t>Set crayons et fusains</t>
  </si>
  <si>
    <t>Fixatif</t>
  </si>
  <si>
    <t>*646217502434*</t>
  </si>
  <si>
    <t>646217502434</t>
  </si>
  <si>
    <t>50243</t>
  </si>
  <si>
    <t>Fixatif spray 400 ml</t>
  </si>
  <si>
    <t>Crayons</t>
  </si>
  <si>
    <t>*646217501055*</t>
  </si>
  <si>
    <t>646217501055</t>
  </si>
  <si>
    <t>50105</t>
  </si>
  <si>
    <t>Blister X6 Crayons Dessin</t>
  </si>
  <si>
    <t>*646217501062*</t>
  </si>
  <si>
    <t>646217501062</t>
  </si>
  <si>
    <t>50106</t>
  </si>
  <si>
    <t>Blister X6 Crayons assortis</t>
  </si>
  <si>
    <t>Gomme mie de pain</t>
  </si>
  <si>
    <t>*3013645002107*</t>
  </si>
  <si>
    <t>3013645002107</t>
  </si>
  <si>
    <t>500210</t>
  </si>
  <si>
    <t>Edding</t>
  </si>
  <si>
    <t>*4004764928156*</t>
  </si>
  <si>
    <t>4004764928156</t>
  </si>
  <si>
    <t>4-4200-6999</t>
  </si>
  <si>
    <t>e-4200 - Boite 6 couleurs chaudes - rouge, orange, marron, rose, rouge carmin et cramoisi</t>
  </si>
  <si>
    <t>*4004764960699*</t>
  </si>
  <si>
    <t>4004764960699</t>
  </si>
  <si>
    <t>4-4200-6099</t>
  </si>
  <si>
    <t>e-4200 - Boite 6 couleurs froides - noir, violet, bleu clair, vert clair, turquoise et bleu acier</t>
  </si>
  <si>
    <t>*4004764928149*</t>
  </si>
  <si>
    <t>4004764928149</t>
  </si>
  <si>
    <t>4-4200-6</t>
  </si>
  <si>
    <t>e-4200 - Boite 6 couleurs standards - noir, rouge, bleu, vert, jaune et marron</t>
  </si>
  <si>
    <t>*4057305013224*</t>
  </si>
  <si>
    <t>4057305013224</t>
  </si>
  <si>
    <t>4-4600-5999</t>
  </si>
  <si>
    <t>e-4600 - boite 5 couleurs "chaudes" - noir, rouge, orange, rose, carmin</t>
  </si>
  <si>
    <t>*4057305013255*</t>
  </si>
  <si>
    <t>4057305013255</t>
  </si>
  <si>
    <t>4-4600-5099</t>
  </si>
  <si>
    <t>e-4600 - boite 5 couleurs "froides" - noir, bleu, bleu clair, vert clair, bleu d'orient</t>
  </si>
  <si>
    <t>*4057305013576*</t>
  </si>
  <si>
    <t>4057305013576</t>
  </si>
  <si>
    <t>4-4600-10999</t>
  </si>
  <si>
    <t>e-4600 - boite 10 couleurs "classiques" (noir, rouge, bleu, vert, jaune, orange, marron, violet, rose, bleu clair)</t>
  </si>
  <si>
    <t>*4057305024350*</t>
  </si>
  <si>
    <t>4057305024350</t>
  </si>
  <si>
    <t>4-1340-20</t>
  </si>
  <si>
    <t>e-1340 Feutre pointe pinceau étui de 20 assortis (noir, rouge, bleu, vert, jaune, orange, marron, violet, rose, bleu clair, vert clair, ocre, turquoise, orange clair, abricot nude, melon jaune, mandarine, bleu azur, papaye, gris argent)</t>
  </si>
  <si>
    <t>* Dans la limite des stocks disponibles, voir conditions avec votre chef de secteur</t>
  </si>
  <si>
    <t>ADDITIFS HUILE - Page 3 de la plaquette</t>
  </si>
  <si>
    <t>VILLE : _______________________________________________________________________________________</t>
  </si>
  <si>
    <t>COMMANDE PASSEE PAR : ______________________________________________________________________</t>
  </si>
  <si>
    <t>DATE DE LIVRAISON DEMANDÉE : ________________________________________________________________</t>
  </si>
  <si>
    <t xml:space="preserve">REMISE SUBSTITUTIVE DE 40%                                                                    </t>
  </si>
  <si>
    <t>A PARTIR DE 40 ADDITIFS HUILE ACHETÉS*</t>
  </si>
  <si>
    <t>Références</t>
  </si>
  <si>
    <t>Codes produits</t>
  </si>
  <si>
    <t>Désignations</t>
  </si>
  <si>
    <t>Tarif € HT 2024</t>
  </si>
  <si>
    <t>Quantité</t>
  </si>
  <si>
    <t>Total commande</t>
  </si>
  <si>
    <t>PRÉPARER</t>
  </si>
  <si>
    <t>3013643000075</t>
  </si>
  <si>
    <t>300007</t>
  </si>
  <si>
    <t>L&amp;B ADDITIF ESSENCE PETROLE FLACON 75ML</t>
  </si>
  <si>
    <t>3013643000082</t>
  </si>
  <si>
    <t>300008</t>
  </si>
  <si>
    <t>L&amp;B ADDITIF ESSENCE PETROLE FLACON 250ML</t>
  </si>
  <si>
    <t>3013643000105</t>
  </si>
  <si>
    <t>300010</t>
  </si>
  <si>
    <t>L&amp;B ADDITIF ESSENCE PETROLE FLACON 1L</t>
  </si>
  <si>
    <t>3013643000013</t>
  </si>
  <si>
    <t>300001</t>
  </si>
  <si>
    <t>L&amp;B ADDITIF ESSENCE TEREBENTHINE FLACON 75ML</t>
  </si>
  <si>
    <t>3013643000020</t>
  </si>
  <si>
    <t>300002</t>
  </si>
  <si>
    <t>L&amp;B ADDITIF ESSENCE TEREBENTHINE FLACON 250ML</t>
  </si>
  <si>
    <t>3013643000044</t>
  </si>
  <si>
    <t>300004</t>
  </si>
  <si>
    <t>L&amp;B ADDITIF ESSENCE TEREBENTHINE FLACON 1L</t>
  </si>
  <si>
    <t>3013648101166</t>
  </si>
  <si>
    <t>810116</t>
  </si>
  <si>
    <t>L&amp;B ADDITIF ESSENCE DE PETROLE SANS ODEUR FLACON 75ML BLISTER</t>
  </si>
  <si>
    <t>3013643001706</t>
  </si>
  <si>
    <t>300170</t>
  </si>
  <si>
    <t>L&amp;B ADDITIF ESSENCE DE PETROLE SANS ODEUR FLACON 75ML</t>
  </si>
  <si>
    <t>3013643001713</t>
  </si>
  <si>
    <t>300171</t>
  </si>
  <si>
    <t>L&amp;B ADDITIF ESSENCE DE PETROLE SANS ODEUR FLACON 250 ML</t>
  </si>
  <si>
    <t>3013643001720</t>
  </si>
  <si>
    <t>300172</t>
  </si>
  <si>
    <t>L&amp;B ADDITIF ESSENCE DE PETROLE SANS ODEUR FLACON 1L</t>
  </si>
  <si>
    <t>3013643000051</t>
  </si>
  <si>
    <t>300005</t>
  </si>
  <si>
    <t>L&amp;B ADDITIF ESSENCE ASPIC FLACON 75ML</t>
  </si>
  <si>
    <t>3013643000068</t>
  </si>
  <si>
    <t>300006</t>
  </si>
  <si>
    <t>L&amp;B ADDITIF ESSENCE ASPIC FLACON 250ML</t>
  </si>
  <si>
    <t>FABRIQUER</t>
  </si>
  <si>
    <t>3013643000518</t>
  </si>
  <si>
    <t>300051</t>
  </si>
  <si>
    <t>L&amp;B ADDITIF SICCATIF DE COURTRAI BLANC 75ML</t>
  </si>
  <si>
    <t>3013643000525</t>
  </si>
  <si>
    <t>300052</t>
  </si>
  <si>
    <t>L&amp;B ADDITIF SICCATIF DE COURTRAI BLANC 250ML</t>
  </si>
  <si>
    <t>3013643000136</t>
  </si>
  <si>
    <t>300013</t>
  </si>
  <si>
    <t>L&amp;B ADDITIF HUILE LIN CLAIR FLACON 75ML</t>
  </si>
  <si>
    <t>3013643000143</t>
  </si>
  <si>
    <t>300014</t>
  </si>
  <si>
    <t>L&amp;B ADDITIF HUILE LIN CLAIR FLACON 250ML</t>
  </si>
  <si>
    <t>3013643000167</t>
  </si>
  <si>
    <t>300016</t>
  </si>
  <si>
    <t>L&amp;B ADDITIF HUILE LIN CLAIR FLACON 1L</t>
  </si>
  <si>
    <t>3013643000211</t>
  </si>
  <si>
    <t>300021</t>
  </si>
  <si>
    <t>L&amp;B ADDITIF HUILE OEILLETTE FLACON 75ML</t>
  </si>
  <si>
    <t>3013643000228</t>
  </si>
  <si>
    <t>300022</t>
  </si>
  <si>
    <t>L&amp;B ADDITIF HUILE OEILLETTE FLACON 250ML</t>
  </si>
  <si>
    <t>3013643002031</t>
  </si>
  <si>
    <t>300203</t>
  </si>
  <si>
    <t>L&amp;B ADDITIF HUILE DE CARTHAME FLACON 75ML</t>
  </si>
  <si>
    <t>CRÉER</t>
  </si>
  <si>
    <t>3013643002017</t>
  </si>
  <si>
    <t>300201</t>
  </si>
  <si>
    <t>L&amp;B ADDITIF HUILE STANDOLIE DE LIN FLACON 75ML</t>
  </si>
  <si>
    <t>3013643002024</t>
  </si>
  <si>
    <t>300202</t>
  </si>
  <si>
    <t>L&amp;B ADDITIF HUILE STANDOLIE DE LIN FLACON 250ML</t>
  </si>
  <si>
    <t>3013643001546</t>
  </si>
  <si>
    <t>300154</t>
  </si>
  <si>
    <t>L&amp;B ADDITIF MEDIUM VENITIEN SANS PLOMB TUBE 60ML</t>
  </si>
  <si>
    <t>3013643002314</t>
  </si>
  <si>
    <t>300231</t>
  </si>
  <si>
    <t>L&amp;B ADDITIF MEDIUM VENITIEN SANS PLOMB TUBE 200ML</t>
  </si>
  <si>
    <t>3013643001317</t>
  </si>
  <si>
    <t>300131</t>
  </si>
  <si>
    <t>L&amp;B ADDITIF MEDIUM D'EMPÂTEMENT GEL MAT 60ML</t>
  </si>
  <si>
    <t>3013643002307</t>
  </si>
  <si>
    <t>300230</t>
  </si>
  <si>
    <t>L&amp;B ADDITIF MEDIUM D'EMPÂTEMENT GEL MAT 200ML</t>
  </si>
  <si>
    <t>3013643001522</t>
  </si>
  <si>
    <t>300152</t>
  </si>
  <si>
    <t>L&amp;B ADDITIF MÉDIUM FLAMAND GEL BRILLANT 60ML</t>
  </si>
  <si>
    <t>3013643002291</t>
  </si>
  <si>
    <t>300229</t>
  </si>
  <si>
    <t>L&amp;B ADDITIF MÉDIUM FLAMAND GEL BRILLANT 200ML</t>
  </si>
  <si>
    <t>3013648101135</t>
  </si>
  <si>
    <t>810113</t>
  </si>
  <si>
    <t>L&amp;B ADDITIF MEDIUM ALKYDE FLACON 75ML BLISTER</t>
  </si>
  <si>
    <t>3013643001980</t>
  </si>
  <si>
    <t>300198</t>
  </si>
  <si>
    <t>L&amp;B ADDITIF MEDIUM ALKYDE FLACON 75ML</t>
  </si>
  <si>
    <t>3013643001997</t>
  </si>
  <si>
    <t>300199</t>
  </si>
  <si>
    <t>L&amp;B ADDITIF MEDIUM ALKYDE FLACON 250ML</t>
  </si>
  <si>
    <t>3013648101142</t>
  </si>
  <si>
    <t>810114</t>
  </si>
  <si>
    <t>L&amp;B ADDITIF MEDIUM A PEINDRE FLACON 75ML BLISTER</t>
  </si>
  <si>
    <t>3013643000266</t>
  </si>
  <si>
    <t>300026</t>
  </si>
  <si>
    <t>L&amp;B ADDITIF MEDIUM A PEINDRE FLACON 75ML</t>
  </si>
  <si>
    <t>3013643000273</t>
  </si>
  <si>
    <t>300027</t>
  </si>
  <si>
    <t>L&amp;B ADDITIF MEDIUM A PEINDRE FLACON 250ML</t>
  </si>
  <si>
    <t>3013643000297</t>
  </si>
  <si>
    <t>300029</t>
  </si>
  <si>
    <t>L&amp;B ADDITIF MEDIUM A PEINDRE FLACON 1L</t>
  </si>
  <si>
    <t>3013643000396</t>
  </si>
  <si>
    <t>300039</t>
  </si>
  <si>
    <t>L&amp;B ADDITIF SICCATIF H.DUROZIEZ FLACON 75ML</t>
  </si>
  <si>
    <t>3013643000358</t>
  </si>
  <si>
    <t>300035</t>
  </si>
  <si>
    <t>L&amp;B ADDITIF MEDIUM POUR GLACIS FLAMAND AMBRE-BRILLANT 75ML</t>
  </si>
  <si>
    <t>3013643000365</t>
  </si>
  <si>
    <t>L&amp;B ADDITIF MEDIUM POUR GLACIS FLAMAND AMBRE-BRILLANT 250ML</t>
  </si>
  <si>
    <t>3013643000303</t>
  </si>
  <si>
    <t>300030</t>
  </si>
  <si>
    <t>L&amp;B ADDITIF MÉDIUM À PEINDRE À PRISE LENTE J.G. VIBERT 75ML</t>
  </si>
  <si>
    <t>3013643000310</t>
  </si>
  <si>
    <t>300031</t>
  </si>
  <si>
    <t>L&amp;B ADDITIF MÉDIUM À PEINDRE À PRISE LENTE J.G. VIBERT 250ML</t>
  </si>
  <si>
    <t>3013643001683</t>
  </si>
  <si>
    <t>300168</t>
  </si>
  <si>
    <t>L&amp;B ADDITIF MEDIUM A PEINDRE MAT FLACON 75 ML</t>
  </si>
  <si>
    <t>3013643000341</t>
  </si>
  <si>
    <t>300034</t>
  </si>
  <si>
    <t>L&amp;B ADDITIF MEDIUM A L'OEUF FLACON 75ML</t>
  </si>
  <si>
    <t>PROTÉGER</t>
  </si>
  <si>
    <t>3013643000563</t>
  </si>
  <si>
    <t>300056</t>
  </si>
  <si>
    <t>L&amp;B ADDITIF VERNIS RETOUCHER VIBERT FLACON 75ML</t>
  </si>
  <si>
    <t>3013643000570</t>
  </si>
  <si>
    <t>300057</t>
  </si>
  <si>
    <t>L&amp;B ADDITIF VERNIS RETOUCHER VIBERT FLACON 250ML</t>
  </si>
  <si>
    <t>3013643000624</t>
  </si>
  <si>
    <t>300062</t>
  </si>
  <si>
    <t>L&amp;B ADDITIF VERNIS RETOUCHER SURFIN FLACON 75ML</t>
  </si>
  <si>
    <t>3013643000631</t>
  </si>
  <si>
    <t>300063</t>
  </si>
  <si>
    <t>L&amp;B ADDITIF VERNIS RETOUCHER SURFIN FLACON 250L</t>
  </si>
  <si>
    <t>3013643002208</t>
  </si>
  <si>
    <t>300220</t>
  </si>
  <si>
    <t>L&amp;B ADDITIF VERNIS RETOUCHER SURFIN AEROSOL 150ML</t>
  </si>
  <si>
    <t>3013643002215</t>
  </si>
  <si>
    <t>300221</t>
  </si>
  <si>
    <t>L&amp;B ADDITIF VERNIS RETOUCHER SURFIN AEROSOL 400ML</t>
  </si>
  <si>
    <t>3013643000662</t>
  </si>
  <si>
    <t>300066</t>
  </si>
  <si>
    <t>L&amp;B ADDITIF VERNIS TABLEAU VIBERT FLACON 75ML</t>
  </si>
  <si>
    <t>3013643000679</t>
  </si>
  <si>
    <t>300067</t>
  </si>
  <si>
    <t>L&amp;B ADDITIF VERNIS TABLEAU VIBERT FLACON 250ML</t>
  </si>
  <si>
    <t>3013643000693</t>
  </si>
  <si>
    <t>300069</t>
  </si>
  <si>
    <t>L&amp;B ADDITIF VERNIS TABLEAU VIBERT FLACON 1L</t>
  </si>
  <si>
    <t>3013648101159</t>
  </si>
  <si>
    <t>810115</t>
  </si>
  <si>
    <t>L&amp;B ADDITIF VERNIS TABLEAU SURFIN FLACON 75ML BLISTER</t>
  </si>
  <si>
    <t>3013643000709</t>
  </si>
  <si>
    <t>300070</t>
  </si>
  <si>
    <t>L&amp;B ADDITIF VERNIS TABLEAU SURFIN FLACON 75ML</t>
  </si>
  <si>
    <t>3013643000716</t>
  </si>
  <si>
    <t>300071</t>
  </si>
  <si>
    <t>L&amp;B ADDITIF VERNIS TABLEAU SURFIN FLACON 250ML</t>
  </si>
  <si>
    <t>3013643000730</t>
  </si>
  <si>
    <t>300073</t>
  </si>
  <si>
    <t>L&amp;B ADDITIF VERNIS TABLEAU SURFIN FLACON 1L</t>
  </si>
  <si>
    <t>3013643002178</t>
  </si>
  <si>
    <t>300217</t>
  </si>
  <si>
    <t>L&amp;B ADDITIF VERNIS TABLEAU SURFIN AEROSOL 150ML</t>
  </si>
  <si>
    <t>3013643002192</t>
  </si>
  <si>
    <t>300219</t>
  </si>
  <si>
    <t>L&amp;B ADDITIF VERNIS TABLEAU SURFIN AEROSOL 400ML</t>
  </si>
  <si>
    <t>3013643000808</t>
  </si>
  <si>
    <t>300080</t>
  </si>
  <si>
    <t>L&amp;B ADDITIF VERNIS DAMMAR SURFIN FLACON 75ML</t>
  </si>
  <si>
    <t>3013643002055</t>
  </si>
  <si>
    <t>300205</t>
  </si>
  <si>
    <t>L&amp;B ADDITIF VERNIS ACRYLIQUE MAT ANTI UV FLACON 75ML</t>
  </si>
  <si>
    <t>3013643002062</t>
  </si>
  <si>
    <t>300206</t>
  </si>
  <si>
    <t>L&amp;B ADDITIF VERNIS ACRYLIQUE MAT ANTI UV FLACON 250ML</t>
  </si>
  <si>
    <t>3013643002130</t>
  </si>
  <si>
    <t>300213</t>
  </si>
  <si>
    <t>L&amp;B ADDITIF VERNIS ACRYLIQUE MAT ANTI UV AEROSOL 150ML</t>
  </si>
  <si>
    <t>3013643002147</t>
  </si>
  <si>
    <t>300214</t>
  </si>
  <si>
    <t>L&amp;B ADDITIF VERNIS ACRYLIQUE MAT ANTI UV AEROSOL 400ML</t>
  </si>
  <si>
    <t>3013643002079</t>
  </si>
  <si>
    <t>300207</t>
  </si>
  <si>
    <t>L&amp;B ADDITIF VERNIS SATINE TABLEAU ANTI UV FL 75ML</t>
  </si>
  <si>
    <t>3013643002086</t>
  </si>
  <si>
    <t>300208</t>
  </si>
  <si>
    <t>L&amp;B ADDITIF VERNIS SATINE TABLEAU ANTI UV FL 250ML</t>
  </si>
  <si>
    <t>3013643002154</t>
  </si>
  <si>
    <t>300215</t>
  </si>
  <si>
    <t>L&amp;B ADDITIF VERNIS SATINE TABLEAU ANTI UV AEROSOL 150ML</t>
  </si>
  <si>
    <t>3013643002161</t>
  </si>
  <si>
    <t>300216</t>
  </si>
  <si>
    <t>L&amp;B ADDITIF VERNIS SATINE TABLEAU ANTI UV AEROSOL 400ML</t>
  </si>
  <si>
    <t>NETTOYER</t>
  </si>
  <si>
    <t>3013643002277</t>
  </si>
  <si>
    <t>300227</t>
  </si>
  <si>
    <t>L&amp;B ADDITIF LIQUIDE A NETTOYER LES BROSSES 75 ML</t>
  </si>
  <si>
    <t>3013643002284</t>
  </si>
  <si>
    <t>300228</t>
  </si>
  <si>
    <t>L&amp;B ADDITIF LIQUIDE A NETTOYER LES BROSSES 250ML</t>
  </si>
  <si>
    <t xml:space="preserve">Sous-total </t>
  </si>
  <si>
    <t xml:space="preserve">Offre substitutive de 40% à partir de 40 additifs huile achetés </t>
  </si>
  <si>
    <t>TOTAL</t>
  </si>
  <si>
    <t>*Offre promotionnelle valable du 01 juillet au 12 octobre 2024</t>
  </si>
  <si>
    <t>Dans la limite des stocks disponibles</t>
  </si>
  <si>
    <t xml:space="preserve">                 </t>
  </si>
  <si>
    <t>PAPIER - Page  9 de la plaquette</t>
  </si>
  <si>
    <t>DATE DE LIVRAISON DEMANDÉE : ____________________________________________________________</t>
  </si>
  <si>
    <t>REMISE CLIENT</t>
  </si>
  <si>
    <t xml:space="preserve">REMISE COMPLÉMENTAIRE                                                                  </t>
  </si>
  <si>
    <t>15% à partir de 500€ de commande</t>
  </si>
  <si>
    <t>SC</t>
  </si>
  <si>
    <t xml:space="preserve">Tarif € HT remise client </t>
  </si>
  <si>
    <t>3013643006862</t>
  </si>
  <si>
    <t>300686</t>
  </si>
  <si>
    <t>LB BLOC PAPIER ACRYLIQUE 300G A3 15 FEUILLES</t>
  </si>
  <si>
    <t>3013643006879</t>
  </si>
  <si>
    <t>300687</t>
  </si>
  <si>
    <t>LB BLOC PAPIER ACRYLIQUE 300G A4 15 FEUILLES</t>
  </si>
  <si>
    <t>3013643006855</t>
  </si>
  <si>
    <t>300685</t>
  </si>
  <si>
    <t>LB BLOC PAPIER ACRYLIQUE 300G 51X41CM 15 FEUILLES</t>
  </si>
  <si>
    <t>3013643012511</t>
  </si>
  <si>
    <t>301251</t>
  </si>
  <si>
    <t>LB BLOC PAPIER MULTI-TECHNIQUES A4</t>
  </si>
  <si>
    <t>3013643013402</t>
  </si>
  <si>
    <t>LB STUDIO BLOC PAPIER ACRYLIQUE A3</t>
  </si>
  <si>
    <t>3013643013396</t>
  </si>
  <si>
    <t>LB STUDIO BLOC PAPIER ACRYLIQUE A4</t>
  </si>
  <si>
    <t>3013643013457</t>
  </si>
  <si>
    <t>LB STUDIO BLOC PAPIER NOIR A3</t>
  </si>
  <si>
    <t>3013643013440</t>
  </si>
  <si>
    <t>LB STUDIO BLOC PAPIER NOIR A4</t>
  </si>
  <si>
    <t>3013643013358</t>
  </si>
  <si>
    <t>LB STUDIO BLOC PAPIER DESSIN &amp; ESQUISSE A4 SPIRALE</t>
  </si>
  <si>
    <t>3013643013365</t>
  </si>
  <si>
    <t>LB STUDIO BLOC PAPIER DESSIN &amp; ESQUISSE A3</t>
  </si>
  <si>
    <t>3013643013341</t>
  </si>
  <si>
    <t>LB STUDIO BLOC PAPIER DESSIN &amp; ESQUISSE A4</t>
  </si>
  <si>
    <t>3013643013334</t>
  </si>
  <si>
    <t>LB STUDIO BLOC PAPIER DESSIN &amp; ESQUISSE A5</t>
  </si>
  <si>
    <t>3013643013471</t>
  </si>
  <si>
    <t>LB STUDIO CARNET DE DESSIN A4</t>
  </si>
  <si>
    <t>3013643013495</t>
  </si>
  <si>
    <t>LB STUDIO CARNET DE DESSIN A4 SPIRALE</t>
  </si>
  <si>
    <t>3013643013464</t>
  </si>
  <si>
    <t>LB STUDIO CARNET DE DESSIN A5</t>
  </si>
  <si>
    <t>3013643013488</t>
  </si>
  <si>
    <t>LB STUDIO CARNET DE DESSIN A5 SPIRALE</t>
  </si>
  <si>
    <t>3013643013389</t>
  </si>
  <si>
    <t>LB STUDIO BLOC PAPIER PASTEL A3</t>
  </si>
  <si>
    <t>3013643013372</t>
  </si>
  <si>
    <t>LB STUDIO BLOC PAPIER PASTEL A4</t>
  </si>
  <si>
    <t>3013643013433</t>
  </si>
  <si>
    <t>LB STUDIO BLOC PAPIER CALQUE A4</t>
  </si>
  <si>
    <t>3013643013426</t>
  </si>
  <si>
    <t>LB STUDIO BLOC PAPIER AQUARELLE A4</t>
  </si>
  <si>
    <t>3013643013419</t>
  </si>
  <si>
    <t>LB STUDIO BLOC PAPIER AQUARELLE A5</t>
  </si>
  <si>
    <t>Offre complémentaire de 15% à partir de 500€  de commande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</si>
</sst>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0\ &quot;€&quot;;[Red]\-#,##0\ &quot;€&quot;"/>
    <numFmt numFmtId="165" formatCode="#,##0.00\ &quot;€&quot;;[Red]\-#,##0.00\ &quot;€&quot;"/>
    <numFmt numFmtId="166" formatCode="_-* #,##0.00\ &quot;€&quot;_-;\-* #,##0.00\ &quot;€&quot;_-;_-* &quot;-&quot;??\ &quot;€&quot;_-;_-@_-"/>
    <numFmt numFmtId="167" formatCode="_-* #,##0.00\ _€_-;\-* #,##0.00\ _€_-;_-* &quot;-&quot;??\ _€_-;_-@_-"/>
    <numFmt numFmtId="168" formatCode="[$€-43A]#,##0.00"/>
    <numFmt numFmtId="169" formatCode="_-* #,##0.00\ [$€-1]_-;\-* #,##0.00\ [$€-1]_-;_-* &quot;-&quot;??\ [$€-1]_-"/>
    <numFmt numFmtId="170" formatCode="_(&quot;$&quot;* #,##0.00_);_(&quot;$&quot;* \(#,##0.00\);_(&quot;$&quot;* &quot;-&quot;??_);_(@_)"/>
    <numFmt numFmtId="171" formatCode="#,##0.00\ &quot;€&quot;"/>
    <numFmt numFmtId="172" formatCode="#,##0_ ;\-#,##0\ "/>
    <numFmt numFmtId="173" formatCode="_(* #,##0.00_);_(* \(#,##0.00\);_(* &quot;-&quot;??_);_(@_)"/>
    <numFmt numFmtId="174" formatCode="[$-809]General"/>
    <numFmt numFmtId="175" formatCode="#,##0.00\ &quot;F&quot;;[Red]\-#,##0.00\ &quot;F&quot;"/>
    <numFmt numFmtId="176" formatCode="_-* #,##0.00\ [$€-40C]_-;\-* #,##0.00\ [$€-40C]_-;_-* &quot;-&quot;??\ [$€-40C]_-;_-@_-"/>
  </numFmts>
  <fonts count="67">
    <font>
      <sz val="11"/>
      <color theme="1"/>
      <name val="Calibri"/>
      <family val="2"/>
      <scheme val="minor"/>
    </font>
    <font>
      <sz val="11"/>
      <color theme="1"/>
      <name val="Calibri"/>
      <family val="2"/>
      <scheme val="minor"/>
    </font>
    <font>
      <sz val="11"/>
      <name val="Calibri"/>
      <family val="2"/>
      <scheme val="minor"/>
    </font>
    <font>
      <sz val="10"/>
      <name val="Arial"/>
      <family val="2"/>
    </font>
    <font>
      <sz val="11"/>
      <color theme="1"/>
      <name val="calibri"/>
      <family val="2"/>
    </font>
    <font>
      <sz val="10"/>
      <color theme="1"/>
      <name val="Tahoma"/>
      <family val="2"/>
    </font>
    <font>
      <sz val="10"/>
      <name val="Times New Roman"/>
      <family val="1"/>
    </font>
    <font>
      <sz val="12"/>
      <name val="Times New Roman"/>
      <family val="1"/>
    </font>
    <font>
      <sz val="12"/>
      <color indexed="8"/>
      <name val="宋体"/>
      <charset val="134"/>
    </font>
    <font>
      <u/>
      <sz val="10"/>
      <color indexed="12"/>
      <name val="Arial"/>
      <family val="2"/>
    </font>
    <font>
      <sz val="12"/>
      <color theme="1"/>
      <name val="Arial"/>
      <family val="2"/>
    </font>
    <font>
      <sz val="9"/>
      <color rgb="FF333333"/>
      <name val="Arial"/>
      <family val="2"/>
    </font>
    <font>
      <sz val="11"/>
      <color rgb="FFFF0000"/>
      <name val="Calibri"/>
      <family val="2"/>
      <scheme val="minor"/>
    </font>
    <font>
      <b/>
      <sz val="11"/>
      <color theme="1"/>
      <name val="Calibri"/>
      <family val="2"/>
      <scheme val="minor"/>
    </font>
    <font>
      <b/>
      <sz val="11"/>
      <name val="Calibri"/>
      <family val="2"/>
      <scheme val="minor"/>
    </font>
    <font>
      <sz val="14"/>
      <color theme="1"/>
      <name val="Calibri"/>
      <family val="2"/>
      <scheme val="minor"/>
    </font>
    <font>
      <sz val="12"/>
      <color theme="1"/>
      <name val="Calibri"/>
      <family val="2"/>
      <scheme val="minor"/>
    </font>
    <font>
      <sz val="12"/>
      <name val="Calibri"/>
      <family val="2"/>
      <scheme val="minor"/>
    </font>
    <font>
      <sz val="12"/>
      <color theme="0"/>
      <name val="Calibri"/>
      <family val="2"/>
      <scheme val="minor"/>
    </font>
    <font>
      <b/>
      <u/>
      <sz val="11"/>
      <color theme="1"/>
      <name val="Calibri"/>
      <family val="2"/>
      <scheme val="minor"/>
    </font>
    <font>
      <b/>
      <sz val="14"/>
      <color theme="1"/>
      <name val="Calibri"/>
      <family val="2"/>
      <scheme val="minor"/>
    </font>
    <font>
      <b/>
      <u val="singleAccounting"/>
      <sz val="16"/>
      <color theme="1"/>
      <name val="Calibri"/>
      <family val="2"/>
      <scheme val="minor"/>
    </font>
    <font>
      <sz val="11"/>
      <color rgb="FF000000"/>
      <name val="Calibri"/>
      <family val="2"/>
      <scheme val="minor"/>
    </font>
    <font>
      <sz val="10"/>
      <name val="Arial"/>
      <family val="2"/>
      <charset val="177"/>
    </font>
    <font>
      <sz val="11"/>
      <color indexed="8"/>
      <name val="Calibri"/>
      <family val="2"/>
    </font>
    <font>
      <u/>
      <sz val="10"/>
      <color theme="11"/>
      <name val="Arial"/>
      <family val="2"/>
    </font>
    <font>
      <sz val="10"/>
      <name val="MS Sans Serif"/>
      <family val="2"/>
    </font>
    <font>
      <sz val="11"/>
      <name val="Calibri"/>
      <family val="2"/>
    </font>
    <font>
      <sz val="10"/>
      <color rgb="FF000000"/>
      <name val="Times New Roman"/>
      <family val="1"/>
    </font>
    <font>
      <sz val="10"/>
      <color theme="1"/>
      <name val="Arial"/>
      <family val="2"/>
    </font>
    <font>
      <sz val="12"/>
      <name val="宋体"/>
      <charset val="134"/>
    </font>
    <font>
      <b/>
      <sz val="18"/>
      <name val="Calibri"/>
      <family val="2"/>
      <scheme val="minor"/>
    </font>
    <font>
      <b/>
      <sz val="20"/>
      <color theme="1"/>
      <name val="Calibri"/>
      <family val="2"/>
      <scheme val="minor"/>
    </font>
    <font>
      <b/>
      <sz val="20"/>
      <name val="Calibri"/>
      <family val="2"/>
      <scheme val="minor"/>
    </font>
    <font>
      <b/>
      <sz val="10"/>
      <color theme="1"/>
      <name val="Calibri"/>
      <family val="2"/>
      <scheme val="minor"/>
    </font>
    <font>
      <b/>
      <sz val="16"/>
      <color theme="0"/>
      <name val="Calibri"/>
      <family val="2"/>
      <scheme val="minor"/>
    </font>
    <font>
      <b/>
      <sz val="14"/>
      <color theme="0"/>
      <name val="Calibri"/>
      <family val="2"/>
      <scheme val="minor"/>
    </font>
    <font>
      <sz val="11"/>
      <color theme="0"/>
      <name val="Calibri"/>
      <family val="2"/>
      <scheme val="minor"/>
    </font>
    <font>
      <b/>
      <sz val="28"/>
      <color theme="0"/>
      <name val="Calibri"/>
      <family val="2"/>
      <scheme val="minor"/>
    </font>
    <font>
      <sz val="18"/>
      <color theme="1"/>
      <name val="Calibri"/>
      <family val="2"/>
      <scheme val="minor"/>
    </font>
    <font>
      <sz val="12"/>
      <name val="Arial"/>
      <family val="2"/>
    </font>
    <font>
      <sz val="14"/>
      <name val="Calibri"/>
      <family val="2"/>
      <scheme val="minor"/>
    </font>
    <font>
      <b/>
      <sz val="14"/>
      <name val="Calibri"/>
      <family val="2"/>
      <scheme val="minor"/>
    </font>
    <font>
      <sz val="14"/>
      <color theme="0"/>
      <name val="Calibri"/>
      <family val="2"/>
      <scheme val="minor"/>
    </font>
    <font>
      <sz val="14"/>
      <color rgb="FF333333"/>
      <name val="Arial"/>
      <family val="2"/>
    </font>
    <font>
      <b/>
      <sz val="18"/>
      <color theme="0"/>
      <name val="Calibri"/>
      <family val="2"/>
      <scheme val="minor"/>
    </font>
    <font>
      <sz val="18"/>
      <name val="Calibri"/>
      <family val="2"/>
      <scheme val="minor"/>
    </font>
    <font>
      <b/>
      <sz val="18"/>
      <color theme="1"/>
      <name val="Calibri"/>
      <family val="2"/>
      <scheme val="minor"/>
    </font>
    <font>
      <b/>
      <sz val="22"/>
      <color theme="1"/>
      <name val="Calibri"/>
      <family val="2"/>
      <scheme val="minor"/>
    </font>
    <font>
      <b/>
      <sz val="22"/>
      <name val="Calibri"/>
      <family val="2"/>
      <scheme val="minor"/>
    </font>
    <font>
      <sz val="18"/>
      <color rgb="FF333333"/>
      <name val="Calibri"/>
      <family val="2"/>
      <scheme val="minor"/>
    </font>
    <font>
      <sz val="22"/>
      <color rgb="FF000000"/>
      <name val="Calibri"/>
      <family val="2"/>
      <scheme val="minor"/>
    </font>
    <font>
      <sz val="36"/>
      <color rgb="FF000000"/>
      <name val="Calibri"/>
      <family val="2"/>
      <scheme val="minor"/>
    </font>
    <font>
      <sz val="18"/>
      <color rgb="FF000000"/>
      <name val="Calibri"/>
      <family val="2"/>
      <scheme val="minor"/>
    </font>
    <font>
      <sz val="18"/>
      <color rgb="FFFF0000"/>
      <name val="Calibri"/>
      <family val="2"/>
      <scheme val="minor"/>
    </font>
    <font>
      <sz val="16"/>
      <color theme="1"/>
      <name val="Calibri"/>
      <family val="2"/>
      <scheme val="minor"/>
    </font>
    <font>
      <b/>
      <sz val="48"/>
      <color rgb="FF000000"/>
      <name val="Calibri"/>
      <family val="2"/>
      <scheme val="minor"/>
    </font>
    <font>
      <sz val="48"/>
      <color rgb="FF000000"/>
      <name val="Calibri"/>
      <family val="2"/>
      <scheme val="minor"/>
    </font>
    <font>
      <sz val="80"/>
      <color theme="1"/>
      <name val="C39HrP48DhTt"/>
    </font>
    <font>
      <sz val="80"/>
      <name val="C39HrP48DhTt"/>
    </font>
    <font>
      <u/>
      <sz val="11"/>
      <color theme="10"/>
      <name val="Calibri"/>
      <family val="2"/>
      <scheme val="minor"/>
    </font>
    <font>
      <sz val="48"/>
      <color rgb="FF000000"/>
      <name val="Calibri"/>
    </font>
    <font>
      <b/>
      <sz val="48"/>
      <color rgb="FF000000"/>
      <name val="Calibri"/>
    </font>
    <font>
      <b/>
      <sz val="18"/>
      <color rgb="FF000000"/>
      <name val="Calibri"/>
      <family val="2"/>
      <scheme val="minor"/>
    </font>
    <font>
      <u/>
      <sz val="20"/>
      <color theme="10"/>
      <name val="Calibri"/>
      <family val="2"/>
      <scheme val="minor"/>
    </font>
    <font>
      <sz val="20"/>
      <color rgb="FF000000"/>
      <name val="Calibri"/>
      <family val="2"/>
      <scheme val="minor"/>
    </font>
    <font>
      <sz val="2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C88500"/>
        <bgColor indexed="64"/>
      </patternFill>
    </fill>
    <fill>
      <patternFill patternType="solid">
        <fgColor rgb="FF52B269"/>
        <bgColor indexed="64"/>
      </patternFill>
    </fill>
    <fill>
      <patternFill patternType="solid">
        <fgColor theme="3"/>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88">
    <xf numFmtId="0" fontId="0" fillId="0" borderId="0"/>
    <xf numFmtId="9" fontId="1" fillId="0" borderId="0" applyFont="0" applyFill="0" applyBorder="0" applyAlignment="0" applyProtection="0"/>
    <xf numFmtId="0" fontId="3" fillId="0" borderId="0"/>
    <xf numFmtId="168" fontId="1" fillId="0" borderId="0"/>
    <xf numFmtId="0" fontId="3" fillId="0" borderId="0" applyNumberFormat="0" applyFill="0" applyBorder="0" applyAlignment="0" applyProtection="0"/>
    <xf numFmtId="0" fontId="1" fillId="0" borderId="0"/>
    <xf numFmtId="9" fontId="1" fillId="0" borderId="0" applyFont="0" applyFill="0" applyBorder="0" applyAlignment="0" applyProtection="0"/>
    <xf numFmtId="0" fontId="4" fillId="0" borderId="0"/>
    <xf numFmtId="0" fontId="5" fillId="0" borderId="0"/>
    <xf numFmtId="0" fontId="1" fillId="0" borderId="0"/>
    <xf numFmtId="0" fontId="3" fillId="0" borderId="0" applyNumberForma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0" fontId="1" fillId="0" borderId="0"/>
    <xf numFmtId="167" fontId="1" fillId="0" borderId="0" applyFont="0" applyFill="0" applyBorder="0" applyAlignment="0" applyProtection="0"/>
    <xf numFmtId="0" fontId="3" fillId="0" borderId="0" applyNumberFormat="0" applyFill="0" applyBorder="0" applyAlignment="0" applyProtection="0"/>
    <xf numFmtId="0" fontId="3" fillId="0" borderId="0"/>
    <xf numFmtId="169" fontId="6" fillId="0" borderId="0" applyFont="0" applyFill="0" applyBorder="0" applyAlignment="0" applyProtection="0"/>
    <xf numFmtId="0" fontId="9" fillId="0" borderId="0" applyNumberFormat="0" applyFill="0" applyBorder="0" applyAlignment="0" applyProtection="0"/>
    <xf numFmtId="0" fontId="1" fillId="0" borderId="0"/>
    <xf numFmtId="0" fontId="3" fillId="0" borderId="0"/>
    <xf numFmtId="0" fontId="7" fillId="0" borderId="0"/>
    <xf numFmtId="0" fontId="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70" fontId="3" fillId="0" borderId="0" applyFont="0" applyFill="0" applyBorder="0" applyAlignment="0" applyProtection="0"/>
    <xf numFmtId="0" fontId="1" fillId="0" borderId="0"/>
    <xf numFmtId="0" fontId="3" fillId="0" borderId="0"/>
    <xf numFmtId="0" fontId="1" fillId="0" borderId="0"/>
    <xf numFmtId="0" fontId="4" fillId="0" borderId="0"/>
    <xf numFmtId="43" fontId="1" fillId="0" borderId="0" applyFont="0" applyFill="0" applyBorder="0" applyAlignment="0" applyProtection="0"/>
    <xf numFmtId="0" fontId="1" fillId="0" borderId="0"/>
    <xf numFmtId="0" fontId="4" fillId="0" borderId="0"/>
    <xf numFmtId="166" fontId="3" fillId="0" borderId="0" applyFont="0" applyFill="0" applyBorder="0" applyAlignment="0" applyProtection="0"/>
    <xf numFmtId="166" fontId="1" fillId="0" borderId="0" applyFont="0" applyFill="0" applyBorder="0" applyAlignment="0" applyProtection="0"/>
    <xf numFmtId="0" fontId="3" fillId="0" borderId="0" applyNumberFormat="0" applyFill="0" applyBorder="0" applyAlignment="0" applyProtection="0"/>
    <xf numFmtId="0" fontId="1" fillId="0" borderId="0"/>
    <xf numFmtId="0" fontId="3" fillId="0" borderId="0"/>
    <xf numFmtId="0" fontId="1" fillId="0" borderId="0"/>
    <xf numFmtId="0" fontId="3" fillId="0" borderId="0" applyNumberFormat="0" applyFill="0" applyBorder="0" applyAlignment="0" applyProtection="0"/>
    <xf numFmtId="0" fontId="23" fillId="0" borderId="0"/>
    <xf numFmtId="43" fontId="5"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9" fontId="6" fillId="0" borderId="0" applyFont="0" applyFill="0" applyBorder="0" applyAlignment="0" applyProtection="0"/>
    <xf numFmtId="174" fontId="2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75"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0" borderId="0"/>
    <xf numFmtId="0" fontId="3" fillId="0" borderId="0"/>
    <xf numFmtId="0" fontId="3" fillId="0" borderId="0" applyNumberFormat="0" applyFill="0" applyBorder="0" applyAlignment="0" applyProtection="0"/>
    <xf numFmtId="0" fontId="3"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3" fillId="0" borderId="0"/>
    <xf numFmtId="0" fontId="1" fillId="0" borderId="0"/>
    <xf numFmtId="0" fontId="3" fillId="0" borderId="0"/>
    <xf numFmtId="0" fontId="3" fillId="0" borderId="0"/>
    <xf numFmtId="0" fontId="5"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1" fillId="0" borderId="0"/>
    <xf numFmtId="0" fontId="1" fillId="0" borderId="0"/>
    <xf numFmtId="0" fontId="3" fillId="0" borderId="0"/>
    <xf numFmtId="0" fontId="3" fillId="0" borderId="0"/>
    <xf numFmtId="0" fontId="5" fillId="0" borderId="0"/>
    <xf numFmtId="0" fontId="5" fillId="0" borderId="0"/>
    <xf numFmtId="0" fontId="1" fillId="0" borderId="0"/>
    <xf numFmtId="0" fontId="3" fillId="0" borderId="0"/>
    <xf numFmtId="0" fontId="3" fillId="0" borderId="0"/>
    <xf numFmtId="0" fontId="1" fillId="0" borderId="0"/>
    <xf numFmtId="0" fontId="26" fillId="0" borderId="0" applyNumberFormat="0" applyFill="0" applyBorder="0" applyAlignment="0" applyProtection="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0" borderId="0"/>
    <xf numFmtId="0" fontId="3" fillId="0" borderId="0"/>
    <xf numFmtId="0" fontId="3" fillId="0" borderId="0" applyNumberFormat="0" applyFill="0" applyBorder="0" applyAlignment="0" applyProtection="0"/>
    <xf numFmtId="0" fontId="3" fillId="0" borderId="0"/>
    <xf numFmtId="0" fontId="4" fillId="0" borderId="0"/>
    <xf numFmtId="0" fontId="1"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4"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9"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0" fontId="60" fillId="0" borderId="0" applyNumberFormat="0" applyFill="0" applyBorder="0" applyAlignment="0" applyProtection="0"/>
  </cellStyleXfs>
  <cellXfs count="293">
    <xf numFmtId="0" fontId="0" fillId="0" borderId="0" xfId="0"/>
    <xf numFmtId="0" fontId="0" fillId="0" borderId="0" xfId="0" applyAlignment="1">
      <alignment vertical="center"/>
    </xf>
    <xf numFmtId="0" fontId="11" fillId="0" borderId="0" xfId="0" applyFont="1"/>
    <xf numFmtId="49" fontId="15" fillId="5" borderId="0" xfId="0" applyNumberFormat="1" applyFont="1" applyFill="1" applyAlignment="1">
      <alignment horizontal="center" vertical="center"/>
    </xf>
    <xf numFmtId="9" fontId="15" fillId="5" borderId="0" xfId="1" applyFont="1" applyFill="1" applyAlignment="1">
      <alignment horizontal="center" vertical="center"/>
    </xf>
    <xf numFmtId="0" fontId="0" fillId="0" borderId="0" xfId="0" applyAlignment="1">
      <alignment horizontal="center"/>
    </xf>
    <xf numFmtId="2" fontId="15" fillId="0" borderId="0" xfId="44" applyNumberFormat="1" applyFont="1" applyAlignment="1">
      <alignment horizontal="center"/>
    </xf>
    <xf numFmtId="9" fontId="1" fillId="0" borderId="0" xfId="1" applyFont="1" applyAlignment="1">
      <alignment horizontal="center"/>
    </xf>
    <xf numFmtId="166" fontId="1" fillId="0" borderId="0" xfId="44" applyFont="1" applyBorder="1"/>
    <xf numFmtId="171" fontId="0" fillId="0" borderId="0" xfId="0" applyNumberFormat="1"/>
    <xf numFmtId="49" fontId="15" fillId="0" borderId="0" xfId="0" applyNumberFormat="1" applyFont="1" applyAlignment="1">
      <alignment horizontal="center" vertical="center"/>
    </xf>
    <xf numFmtId="9" fontId="15" fillId="0" borderId="0" xfId="1" applyFont="1" applyFill="1" applyAlignment="1">
      <alignment horizontal="center" vertical="center"/>
    </xf>
    <xf numFmtId="171" fontId="0" fillId="0" borderId="0" xfId="0" applyNumberFormat="1" applyAlignment="1">
      <alignment horizontal="center"/>
    </xf>
    <xf numFmtId="49" fontId="16" fillId="0" borderId="0" xfId="0" applyNumberFormat="1" applyFont="1" applyAlignment="1">
      <alignment horizontal="left"/>
    </xf>
    <xf numFmtId="166" fontId="0" fillId="0" borderId="0" xfId="44" applyFont="1" applyFill="1" applyBorder="1" applyAlignment="1">
      <alignment horizontal="center"/>
    </xf>
    <xf numFmtId="1" fontId="0" fillId="0" borderId="0" xfId="0" applyNumberFormat="1" applyAlignment="1">
      <alignment horizontal="center"/>
    </xf>
    <xf numFmtId="49" fontId="0" fillId="0" borderId="0" xfId="0" applyNumberFormat="1" applyAlignment="1">
      <alignment horizontal="center"/>
    </xf>
    <xf numFmtId="166" fontId="19" fillId="0" borderId="0" xfId="44" applyFont="1" applyFill="1" applyBorder="1" applyAlignment="1">
      <alignment horizontal="center"/>
    </xf>
    <xf numFmtId="0" fontId="19" fillId="0" borderId="0" xfId="0" applyFont="1" applyAlignment="1">
      <alignment horizontal="center"/>
    </xf>
    <xf numFmtId="0" fontId="13" fillId="0" borderId="0" xfId="0" applyFont="1" applyAlignment="1">
      <alignment horizontal="center"/>
    </xf>
    <xf numFmtId="166" fontId="13" fillId="0" borderId="0" xfId="44" applyFont="1" applyFill="1" applyBorder="1" applyAlignment="1">
      <alignment horizontal="center"/>
    </xf>
    <xf numFmtId="1" fontId="13" fillId="0" borderId="0" xfId="0" applyNumberFormat="1" applyFont="1" applyAlignment="1">
      <alignment horizontal="center"/>
    </xf>
    <xf numFmtId="49" fontId="0" fillId="0" borderId="0" xfId="0" applyNumberFormat="1" applyAlignment="1">
      <alignment horizontal="left"/>
    </xf>
    <xf numFmtId="0" fontId="13" fillId="0" borderId="0" xfId="0" applyFont="1"/>
    <xf numFmtId="0" fontId="20" fillId="0" borderId="0" xfId="0" applyFont="1" applyAlignment="1">
      <alignment horizontal="center"/>
    </xf>
    <xf numFmtId="166" fontId="20" fillId="0" borderId="0" xfId="44" applyFont="1" applyFill="1" applyBorder="1" applyAlignment="1">
      <alignment horizontal="center"/>
    </xf>
    <xf numFmtId="1" fontId="20" fillId="0" borderId="0" xfId="0" applyNumberFormat="1" applyFont="1" applyAlignment="1">
      <alignment horizontal="center"/>
    </xf>
    <xf numFmtId="0" fontId="21" fillId="0" borderId="0" xfId="0" applyFont="1" applyAlignment="1">
      <alignment horizontal="center"/>
    </xf>
    <xf numFmtId="166" fontId="21" fillId="0" borderId="0" xfId="44" applyFont="1" applyFill="1" applyBorder="1" applyAlignment="1">
      <alignment horizontal="center"/>
    </xf>
    <xf numFmtId="166" fontId="0" fillId="0" borderId="0" xfId="44" applyFont="1" applyAlignment="1">
      <alignment horizontal="center"/>
    </xf>
    <xf numFmtId="0" fontId="15" fillId="0" borderId="0" xfId="0" applyFont="1" applyAlignment="1">
      <alignment horizontal="center" vertical="center" wrapText="1"/>
    </xf>
    <xf numFmtId="166" fontId="15" fillId="0" borderId="0" xfId="44" applyFont="1" applyBorder="1" applyAlignment="1">
      <alignment horizontal="center" vertical="center" wrapText="1"/>
    </xf>
    <xf numFmtId="166" fontId="0" fillId="0" borderId="0" xfId="44" applyFont="1" applyBorder="1" applyAlignment="1">
      <alignment horizontal="center"/>
    </xf>
    <xf numFmtId="0" fontId="0" fillId="0" borderId="0" xfId="0" applyAlignment="1">
      <alignment horizontal="center" vertical="center" wrapText="1"/>
    </xf>
    <xf numFmtId="166" fontId="0" fillId="0" borderId="0" xfId="44" applyFont="1" applyBorder="1" applyAlignment="1">
      <alignment horizontal="center" vertical="center"/>
    </xf>
    <xf numFmtId="49" fontId="17" fillId="0" borderId="0" xfId="2" applyNumberFormat="1" applyFont="1" applyAlignment="1">
      <alignment horizontal="left"/>
    </xf>
    <xf numFmtId="0" fontId="11" fillId="0" borderId="0" xfId="0" applyFont="1" applyAlignment="1">
      <alignment horizontal="left"/>
    </xf>
    <xf numFmtId="166" fontId="0" fillId="0" borderId="0" xfId="44" applyFont="1"/>
    <xf numFmtId="1" fontId="0" fillId="0" borderId="2" xfId="0" applyNumberFormat="1" applyBorder="1" applyAlignment="1">
      <alignment horizontal="left"/>
    </xf>
    <xf numFmtId="49" fontId="0" fillId="0" borderId="2" xfId="0" applyNumberFormat="1" applyBorder="1" applyAlignment="1">
      <alignment horizontal="left"/>
    </xf>
    <xf numFmtId="166" fontId="12" fillId="0" borderId="0" xfId="44" applyFont="1"/>
    <xf numFmtId="1" fontId="0" fillId="0" borderId="0" xfId="0" applyNumberFormat="1"/>
    <xf numFmtId="176" fontId="0" fillId="0" borderId="0" xfId="0" applyNumberFormat="1" applyAlignment="1">
      <alignment horizontal="center"/>
    </xf>
    <xf numFmtId="166" fontId="0" fillId="0" borderId="0" xfId="44" applyFont="1" applyFill="1" applyBorder="1"/>
    <xf numFmtId="1" fontId="36" fillId="10" borderId="0" xfId="0" applyNumberFormat="1" applyFont="1" applyFill="1" applyAlignment="1">
      <alignment horizontal="left" vertical="center"/>
    </xf>
    <xf numFmtId="166" fontId="36" fillId="10" borderId="0" xfId="44" applyFont="1" applyFill="1" applyBorder="1" applyAlignment="1">
      <alignment vertical="center"/>
    </xf>
    <xf numFmtId="0" fontId="16" fillId="0" borderId="0" xfId="0" applyFont="1" applyAlignment="1">
      <alignment vertical="center"/>
    </xf>
    <xf numFmtId="1" fontId="36" fillId="10" borderId="0" xfId="0" applyNumberFormat="1" applyFont="1" applyFill="1" applyAlignment="1">
      <alignment horizontal="left" vertical="center" wrapText="1"/>
    </xf>
    <xf numFmtId="166" fontId="19" fillId="0" borderId="0" xfId="44" applyFont="1" applyFill="1" applyBorder="1"/>
    <xf numFmtId="166" fontId="20" fillId="0" borderId="0" xfId="44" applyFont="1" applyFill="1" applyBorder="1"/>
    <xf numFmtId="49" fontId="0" fillId="0" borderId="0" xfId="0" applyNumberFormat="1" applyAlignment="1">
      <alignment horizontal="left" vertical="center"/>
    </xf>
    <xf numFmtId="49" fontId="20" fillId="0" borderId="0" xfId="0" applyNumberFormat="1" applyFont="1" applyAlignment="1">
      <alignment horizontal="left"/>
    </xf>
    <xf numFmtId="1" fontId="0" fillId="0" borderId="0" xfId="0" applyNumberFormat="1" applyAlignment="1">
      <alignment horizontal="left"/>
    </xf>
    <xf numFmtId="166" fontId="13" fillId="0" borderId="0" xfId="44" applyFont="1" applyFill="1" applyBorder="1"/>
    <xf numFmtId="166" fontId="21" fillId="0" borderId="0" xfId="44" applyFont="1" applyFill="1" applyBorder="1"/>
    <xf numFmtId="0" fontId="2" fillId="0" borderId="0" xfId="0" applyFont="1" applyAlignment="1">
      <alignment horizontal="center" vertical="center" wrapText="1" readingOrder="1"/>
    </xf>
    <xf numFmtId="166" fontId="14" fillId="0" borderId="0" xfId="44" applyFont="1" applyBorder="1" applyAlignment="1">
      <alignment vertical="center"/>
    </xf>
    <xf numFmtId="0" fontId="22" fillId="0" borderId="0" xfId="0" applyFont="1" applyAlignment="1">
      <alignment horizontal="center" vertical="center" wrapText="1" readingOrder="1"/>
    </xf>
    <xf numFmtId="166" fontId="2" fillId="0" borderId="0" xfId="44" applyFont="1" applyBorder="1" applyAlignment="1">
      <alignment vertical="center"/>
    </xf>
    <xf numFmtId="1" fontId="22" fillId="0" borderId="0" xfId="0" applyNumberFormat="1" applyFont="1" applyAlignment="1">
      <alignment horizontal="center" vertical="center" wrapText="1" readingOrder="1"/>
    </xf>
    <xf numFmtId="0" fontId="22" fillId="0" borderId="0" xfId="0" applyFont="1" applyAlignment="1">
      <alignment horizontal="center" vertical="top" wrapText="1" readingOrder="1"/>
    </xf>
    <xf numFmtId="49" fontId="13" fillId="0" borderId="0" xfId="0" applyNumberFormat="1" applyFont="1" applyAlignment="1">
      <alignment horizontal="left"/>
    </xf>
    <xf numFmtId="1" fontId="0" fillId="0" borderId="0" xfId="0" applyNumberFormat="1" applyAlignment="1">
      <alignment horizontal="center" vertical="center"/>
    </xf>
    <xf numFmtId="49" fontId="22" fillId="0" borderId="0" xfId="0" applyNumberFormat="1" applyFont="1" applyAlignment="1">
      <alignment horizontal="left" vertical="center" wrapText="1"/>
    </xf>
    <xf numFmtId="1" fontId="22" fillId="0" borderId="0" xfId="0" quotePrefix="1" applyNumberFormat="1" applyFont="1" applyAlignment="1">
      <alignment horizontal="center" vertical="center" wrapText="1" readingOrder="1"/>
    </xf>
    <xf numFmtId="49" fontId="22" fillId="0" borderId="0" xfId="0" quotePrefix="1" applyNumberFormat="1" applyFont="1" applyAlignment="1">
      <alignment horizontal="left" vertical="center" wrapText="1"/>
    </xf>
    <xf numFmtId="1" fontId="22" fillId="0" borderId="0" xfId="0" applyNumberFormat="1" applyFont="1" applyAlignment="1">
      <alignment horizontal="center" wrapText="1" readingOrder="1"/>
    </xf>
    <xf numFmtId="49" fontId="22" fillId="0" borderId="0" xfId="0" applyNumberFormat="1" applyFont="1" applyAlignment="1">
      <alignment horizontal="left" wrapText="1"/>
    </xf>
    <xf numFmtId="49" fontId="37" fillId="3" borderId="0" xfId="0" applyNumberFormat="1" applyFont="1" applyFill="1" applyAlignment="1">
      <alignment horizontal="center"/>
    </xf>
    <xf numFmtId="0" fontId="37" fillId="3" borderId="0" xfId="0" applyFont="1" applyFill="1" applyAlignment="1">
      <alignment wrapText="1"/>
    </xf>
    <xf numFmtId="166" fontId="38" fillId="3" borderId="0" xfId="44" applyFont="1" applyFill="1" applyAlignment="1">
      <alignment horizontal="center" vertical="center"/>
    </xf>
    <xf numFmtId="0" fontId="37" fillId="3" borderId="0" xfId="0" applyFont="1" applyFill="1" applyAlignment="1">
      <alignment horizontal="center"/>
    </xf>
    <xf numFmtId="166" fontId="37" fillId="3" borderId="0" xfId="44" applyFont="1" applyFill="1" applyAlignment="1">
      <alignment horizontal="center"/>
    </xf>
    <xf numFmtId="1" fontId="37" fillId="3" borderId="0" xfId="0" applyNumberFormat="1" applyFont="1" applyFill="1" applyAlignment="1">
      <alignment horizontal="center"/>
    </xf>
    <xf numFmtId="0" fontId="37" fillId="0" borderId="0" xfId="0" applyFont="1"/>
    <xf numFmtId="1" fontId="18" fillId="0" borderId="0" xfId="0" applyNumberFormat="1" applyFont="1" applyAlignment="1">
      <alignment horizontal="center" vertical="center"/>
    </xf>
    <xf numFmtId="1" fontId="36" fillId="0" borderId="0" xfId="0" applyNumberFormat="1" applyFont="1" applyAlignment="1">
      <alignment horizontal="left" vertical="center"/>
    </xf>
    <xf numFmtId="0" fontId="18" fillId="0" borderId="0" xfId="0" applyFont="1" applyAlignment="1">
      <alignment horizontal="center" vertical="center"/>
    </xf>
    <xf numFmtId="166" fontId="18" fillId="0" borderId="0" xfId="44" applyFont="1" applyFill="1" applyBorder="1" applyAlignment="1">
      <alignment horizontal="center" vertical="center"/>
    </xf>
    <xf numFmtId="166" fontId="36" fillId="0" borderId="0" xfId="44" applyFont="1" applyFill="1" applyBorder="1" applyAlignment="1">
      <alignment vertical="center"/>
    </xf>
    <xf numFmtId="49" fontId="35" fillId="0" borderId="0" xfId="0" applyNumberFormat="1" applyFont="1" applyAlignment="1">
      <alignment horizontal="left" vertical="center" wrapText="1"/>
    </xf>
    <xf numFmtId="0" fontId="34" fillId="0" borderId="0" xfId="0" applyFont="1" applyAlignment="1">
      <alignment horizontal="center" vertical="center" wrapText="1"/>
    </xf>
    <xf numFmtId="2" fontId="0" fillId="0" borderId="0" xfId="0" applyNumberFormat="1" applyAlignment="1">
      <alignment horizontal="center"/>
    </xf>
    <xf numFmtId="0" fontId="14" fillId="0" borderId="0" xfId="0" applyFont="1" applyAlignment="1">
      <alignment horizontal="center" vertical="center" wrapText="1"/>
    </xf>
    <xf numFmtId="166" fontId="13" fillId="0" borderId="0" xfId="44" applyFont="1" applyFill="1" applyBorder="1" applyAlignment="1">
      <alignment horizontal="center" vertical="center" wrapText="1"/>
    </xf>
    <xf numFmtId="0" fontId="37" fillId="3" borderId="0" xfId="0" applyFont="1" applyFill="1" applyAlignment="1">
      <alignment horizontal="center" wrapText="1"/>
    </xf>
    <xf numFmtId="0" fontId="2" fillId="0" borderId="0" xfId="0" applyFont="1" applyAlignment="1">
      <alignment horizontal="center" vertical="center" wrapText="1"/>
    </xf>
    <xf numFmtId="0" fontId="22" fillId="0" borderId="0" xfId="0" applyFont="1" applyAlignment="1">
      <alignment horizontal="center" vertical="center" wrapText="1"/>
    </xf>
    <xf numFmtId="1" fontId="22" fillId="0" borderId="0" xfId="0" applyNumberFormat="1" applyFont="1" applyAlignment="1">
      <alignment horizontal="center" vertical="center" wrapText="1"/>
    </xf>
    <xf numFmtId="0" fontId="22" fillId="0" borderId="0" xfId="0" applyFont="1" applyAlignment="1">
      <alignment horizontal="center" vertical="top" wrapText="1"/>
    </xf>
    <xf numFmtId="0" fontId="2" fillId="0" borderId="0" xfId="0" applyFont="1"/>
    <xf numFmtId="0" fontId="0" fillId="0" borderId="0" xfId="0" applyAlignment="1">
      <alignment horizontal="center" wrapText="1"/>
    </xf>
    <xf numFmtId="171" fontId="0" fillId="0" borderId="0" xfId="0" applyNumberFormat="1" applyAlignment="1">
      <alignment horizontal="center" vertical="center"/>
    </xf>
    <xf numFmtId="9" fontId="39" fillId="0" borderId="0" xfId="0" applyNumberFormat="1" applyFont="1"/>
    <xf numFmtId="9" fontId="37" fillId="0" borderId="0" xfId="0" applyNumberFormat="1" applyFont="1"/>
    <xf numFmtId="0" fontId="18" fillId="0" borderId="0" xfId="0" applyFont="1" applyAlignment="1">
      <alignment vertical="center"/>
    </xf>
    <xf numFmtId="1" fontId="40" fillId="0" borderId="0" xfId="2" applyNumberFormat="1" applyFont="1"/>
    <xf numFmtId="1" fontId="10" fillId="0" borderId="0" xfId="0" applyNumberFormat="1" applyFont="1" applyAlignment="1">
      <alignment horizontal="left"/>
    </xf>
    <xf numFmtId="1" fontId="20"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66" fontId="20" fillId="0" borderId="1" xfId="44" applyFont="1" applyBorder="1" applyAlignment="1">
      <alignment horizontal="center" vertical="center" wrapText="1"/>
    </xf>
    <xf numFmtId="0" fontId="15" fillId="0" borderId="1" xfId="0" applyFont="1" applyBorder="1"/>
    <xf numFmtId="0" fontId="15" fillId="0" borderId="1" xfId="0" applyFont="1" applyBorder="1" applyAlignment="1">
      <alignment horizontal="center"/>
    </xf>
    <xf numFmtId="165" fontId="15" fillId="0" borderId="1" xfId="0" applyNumberFormat="1" applyFont="1" applyBorder="1"/>
    <xf numFmtId="0" fontId="15" fillId="0" borderId="1" xfId="0" applyFont="1" applyBorder="1" applyAlignment="1">
      <alignment horizontal="center" vertical="center"/>
    </xf>
    <xf numFmtId="0" fontId="41" fillId="0" borderId="1" xfId="0" applyFont="1" applyBorder="1" applyAlignment="1">
      <alignment horizontal="center" vertical="center" wrapText="1"/>
    </xf>
    <xf numFmtId="1" fontId="15" fillId="0" borderId="0" xfId="0" applyNumberFormat="1" applyFont="1" applyAlignment="1">
      <alignment horizontal="center"/>
    </xf>
    <xf numFmtId="1" fontId="15" fillId="0" borderId="0" xfId="0" applyNumberFormat="1" applyFont="1" applyAlignment="1">
      <alignment horizontal="left"/>
    </xf>
    <xf numFmtId="0" fontId="20" fillId="0" borderId="0" xfId="0" applyFont="1" applyAlignment="1">
      <alignment horizontal="center" vertical="center" wrapText="1"/>
    </xf>
    <xf numFmtId="2" fontId="15" fillId="0" borderId="0" xfId="0" applyNumberFormat="1" applyFont="1" applyAlignment="1">
      <alignment horizontal="center"/>
    </xf>
    <xf numFmtId="0" fontId="42" fillId="0" borderId="0" xfId="0" applyFont="1" applyAlignment="1">
      <alignment horizontal="center" vertical="center" wrapText="1"/>
    </xf>
    <xf numFmtId="166" fontId="20" fillId="0" borderId="0" xfId="44" applyFont="1" applyFill="1" applyBorder="1" applyAlignment="1">
      <alignment horizontal="center" vertical="center" wrapText="1"/>
    </xf>
    <xf numFmtId="1" fontId="43" fillId="10" borderId="0" xfId="0" applyNumberFormat="1" applyFont="1" applyFill="1" applyAlignment="1">
      <alignment horizontal="center" vertical="center"/>
    </xf>
    <xf numFmtId="0" fontId="43" fillId="10" borderId="0" xfId="0" applyFont="1" applyFill="1" applyAlignment="1">
      <alignment horizontal="center" vertical="center"/>
    </xf>
    <xf numFmtId="166" fontId="43" fillId="10" borderId="0" xfId="44" applyFont="1" applyFill="1" applyBorder="1" applyAlignment="1">
      <alignment horizontal="center" vertical="center"/>
    </xf>
    <xf numFmtId="172" fontId="36" fillId="10" borderId="0" xfId="0" applyNumberFormat="1" applyFont="1" applyFill="1" applyAlignment="1">
      <alignment horizontal="center" vertical="center"/>
    </xf>
    <xf numFmtId="176" fontId="43" fillId="10" borderId="0" xfId="0" applyNumberFormat="1" applyFont="1" applyFill="1" applyAlignment="1">
      <alignment horizontal="center" vertical="center"/>
    </xf>
    <xf numFmtId="1" fontId="36" fillId="10" borderId="0" xfId="0" applyNumberFormat="1" applyFont="1" applyFill="1" applyAlignment="1">
      <alignment horizontal="center" vertical="center"/>
    </xf>
    <xf numFmtId="164" fontId="36" fillId="10" borderId="0" xfId="44" applyNumberFormat="1" applyFont="1" applyFill="1" applyBorder="1" applyAlignment="1">
      <alignment horizontal="center" vertical="center"/>
    </xf>
    <xf numFmtId="9" fontId="36" fillId="10" borderId="0" xfId="0" applyNumberFormat="1" applyFont="1" applyFill="1" applyAlignment="1">
      <alignment horizontal="center" vertical="center"/>
    </xf>
    <xf numFmtId="1" fontId="41" fillId="0" borderId="0" xfId="2" applyNumberFormat="1" applyFont="1"/>
    <xf numFmtId="49" fontId="33" fillId="0" borderId="0" xfId="0" applyNumberFormat="1" applyFont="1" applyAlignment="1">
      <alignment wrapText="1"/>
    </xf>
    <xf numFmtId="49" fontId="41" fillId="0" borderId="0" xfId="2" applyNumberFormat="1" applyFont="1" applyAlignment="1">
      <alignment horizontal="left"/>
    </xf>
    <xf numFmtId="0" fontId="15" fillId="0" borderId="0" xfId="0" applyFont="1" applyAlignment="1">
      <alignment horizontal="center"/>
    </xf>
    <xf numFmtId="166" fontId="15" fillId="0" borderId="0" xfId="44" applyFont="1" applyAlignment="1">
      <alignment horizontal="center"/>
    </xf>
    <xf numFmtId="0" fontId="15" fillId="0" borderId="0" xfId="0" applyFont="1"/>
    <xf numFmtId="0" fontId="44" fillId="0" borderId="0" xfId="0" applyFont="1" applyAlignment="1">
      <alignment horizontal="left"/>
    </xf>
    <xf numFmtId="49" fontId="15" fillId="0" borderId="0" xfId="0" applyNumberFormat="1" applyFont="1" applyAlignment="1">
      <alignment horizontal="left"/>
    </xf>
    <xf numFmtId="171" fontId="15" fillId="0" borderId="0" xfId="0" applyNumberFormat="1" applyFont="1"/>
    <xf numFmtId="0" fontId="15" fillId="0" borderId="0" xfId="0" applyFont="1" applyAlignment="1">
      <alignment vertical="center"/>
    </xf>
    <xf numFmtId="1" fontId="20" fillId="0" borderId="1" xfId="0" applyNumberFormat="1" applyFont="1" applyBorder="1" applyAlignment="1">
      <alignment horizontal="center" vertical="center"/>
    </xf>
    <xf numFmtId="49" fontId="36" fillId="4" borderId="1" xfId="0" applyNumberFormat="1" applyFont="1" applyFill="1" applyBorder="1" applyAlignment="1">
      <alignment horizontal="left" vertical="center" wrapText="1"/>
    </xf>
    <xf numFmtId="0" fontId="20" fillId="0" borderId="1" xfId="0" applyFont="1" applyBorder="1" applyAlignment="1">
      <alignment horizontal="center" vertical="center"/>
    </xf>
    <xf numFmtId="166" fontId="20" fillId="0" borderId="1" xfId="44" applyFont="1" applyFill="1" applyBorder="1" applyAlignment="1">
      <alignment horizontal="center" vertical="center"/>
    </xf>
    <xf numFmtId="1" fontId="15" fillId="0" borderId="1" xfId="0" applyNumberFormat="1" applyFont="1" applyBorder="1" applyAlignment="1">
      <alignment horizontal="center"/>
    </xf>
    <xf numFmtId="1" fontId="15" fillId="0" borderId="1" xfId="0" applyNumberFormat="1" applyFont="1" applyBorder="1" applyAlignment="1">
      <alignment horizontal="left"/>
    </xf>
    <xf numFmtId="0" fontId="15" fillId="0" borderId="1" xfId="0" applyFont="1" applyBorder="1" applyAlignment="1">
      <alignment horizontal="center" vertical="center" wrapText="1"/>
    </xf>
    <xf numFmtId="0" fontId="42" fillId="0" borderId="1" xfId="0" applyFont="1" applyBorder="1" applyAlignment="1">
      <alignment horizontal="center" vertical="center" wrapText="1"/>
    </xf>
    <xf numFmtId="49" fontId="36" fillId="6" borderId="1" xfId="0" applyNumberFormat="1" applyFont="1" applyFill="1" applyBorder="1" applyAlignment="1">
      <alignment horizontal="left" vertical="center" wrapText="1"/>
    </xf>
    <xf numFmtId="49" fontId="36" fillId="7" borderId="1" xfId="0" applyNumberFormat="1" applyFont="1" applyFill="1" applyBorder="1" applyAlignment="1">
      <alignment horizontal="left" vertical="center" wrapText="1"/>
    </xf>
    <xf numFmtId="49" fontId="36" fillId="8" borderId="1" xfId="0" applyNumberFormat="1" applyFont="1" applyFill="1" applyBorder="1" applyAlignment="1">
      <alignment horizontal="left" vertical="center" wrapText="1"/>
    </xf>
    <xf numFmtId="49" fontId="36" fillId="9" borderId="1" xfId="0" applyNumberFormat="1" applyFont="1" applyFill="1" applyBorder="1" applyAlignment="1">
      <alignment horizontal="left" vertical="center" wrapText="1"/>
    </xf>
    <xf numFmtId="1" fontId="15" fillId="0" borderId="0" xfId="0" applyNumberFormat="1" applyFont="1"/>
    <xf numFmtId="166" fontId="15" fillId="0" borderId="0" xfId="44" applyFont="1" applyFill="1" applyBorder="1" applyAlignment="1">
      <alignment horizontal="center"/>
    </xf>
    <xf numFmtId="176" fontId="15" fillId="0" borderId="0" xfId="0" applyNumberFormat="1" applyFont="1" applyAlignment="1">
      <alignment horizontal="center"/>
    </xf>
    <xf numFmtId="166" fontId="15" fillId="0" borderId="0" xfId="44" applyFont="1" applyFill="1" applyBorder="1"/>
    <xf numFmtId="166" fontId="37" fillId="0" borderId="0" xfId="44" applyFont="1" applyFill="1" applyAlignment="1">
      <alignment horizontal="center"/>
    </xf>
    <xf numFmtId="1" fontId="37" fillId="0" borderId="0" xfId="0" applyNumberFormat="1" applyFont="1" applyAlignment="1">
      <alignment horizontal="center"/>
    </xf>
    <xf numFmtId="1" fontId="45" fillId="10" borderId="0" xfId="0" applyNumberFormat="1" applyFont="1" applyFill="1" applyAlignment="1">
      <alignment horizontal="left" vertical="center"/>
    </xf>
    <xf numFmtId="1" fontId="0" fillId="0" borderId="0" xfId="0" applyNumberFormat="1" applyAlignment="1">
      <alignment horizontal="left" vertical="center"/>
    </xf>
    <xf numFmtId="0" fontId="31" fillId="0" borderId="0" xfId="0" applyFont="1" applyAlignment="1">
      <alignment vertical="center"/>
    </xf>
    <xf numFmtId="0" fontId="39" fillId="0" borderId="0" xfId="0" applyFont="1"/>
    <xf numFmtId="1" fontId="39" fillId="0" borderId="0" xfId="0" applyNumberFormat="1" applyFont="1" applyAlignment="1">
      <alignment horizontal="center" vertical="center"/>
    </xf>
    <xf numFmtId="49" fontId="46" fillId="0" borderId="0" xfId="2" applyNumberFormat="1" applyFont="1" applyAlignment="1">
      <alignment horizontal="left" wrapText="1"/>
    </xf>
    <xf numFmtId="0" fontId="39" fillId="0" borderId="0" xfId="0" applyFont="1" applyAlignment="1">
      <alignment horizontal="center"/>
    </xf>
    <xf numFmtId="166" fontId="39" fillId="0" borderId="0" xfId="44" applyFont="1" applyFill="1" applyBorder="1" applyAlignment="1">
      <alignment horizontal="center"/>
    </xf>
    <xf numFmtId="166" fontId="39" fillId="0" borderId="0" xfId="44" applyFont="1" applyFill="1" applyBorder="1" applyAlignment="1">
      <alignment horizontal="center" vertical="center"/>
    </xf>
    <xf numFmtId="49" fontId="39" fillId="0" borderId="0" xfId="0" applyNumberFormat="1" applyFont="1" applyAlignment="1">
      <alignment horizontal="left" wrapText="1"/>
    </xf>
    <xf numFmtId="9" fontId="39" fillId="0" borderId="0" xfId="1" applyFont="1" applyFill="1" applyBorder="1" applyAlignment="1">
      <alignment horizontal="center" vertical="center"/>
    </xf>
    <xf numFmtId="171" fontId="39" fillId="0" borderId="0" xfId="0" applyNumberFormat="1" applyFont="1" applyAlignment="1">
      <alignment horizontal="center" vertical="center"/>
    </xf>
    <xf numFmtId="2" fontId="39" fillId="0" borderId="0" xfId="44" applyNumberFormat="1" applyFont="1" applyFill="1" applyBorder="1" applyAlignment="1">
      <alignment horizontal="center"/>
    </xf>
    <xf numFmtId="9" fontId="39" fillId="0" borderId="0" xfId="1" applyFont="1" applyFill="1" applyBorder="1" applyAlignment="1">
      <alignment horizontal="center"/>
    </xf>
    <xf numFmtId="171" fontId="39" fillId="0" borderId="0" xfId="0" applyNumberFormat="1" applyFont="1" applyAlignment="1">
      <alignment horizontal="center"/>
    </xf>
    <xf numFmtId="0" fontId="2" fillId="2" borderId="0" xfId="0" applyFont="1" applyFill="1"/>
    <xf numFmtId="1" fontId="39" fillId="0" borderId="0" xfId="0" applyNumberFormat="1" applyFont="1" applyAlignment="1">
      <alignment horizontal="left"/>
    </xf>
    <xf numFmtId="49" fontId="39" fillId="0" borderId="0" xfId="0" applyNumberFormat="1" applyFont="1" applyAlignment="1">
      <alignment horizontal="left" vertical="center"/>
    </xf>
    <xf numFmtId="0" fontId="39" fillId="0" borderId="1" xfId="0" applyFont="1" applyBorder="1" applyAlignment="1">
      <alignment horizontal="center" vertical="center"/>
    </xf>
    <xf numFmtId="1" fontId="46" fillId="2" borderId="1" xfId="0" quotePrefix="1" applyNumberFormat="1" applyFont="1" applyFill="1" applyBorder="1" applyAlignment="1">
      <alignment horizontal="center" vertical="center" wrapText="1"/>
    </xf>
    <xf numFmtId="1" fontId="39" fillId="0" borderId="1" xfId="0" quotePrefix="1" applyNumberFormat="1" applyFont="1" applyBorder="1" applyAlignment="1">
      <alignment horizontal="center" vertical="center" wrapText="1"/>
    </xf>
    <xf numFmtId="1" fontId="46" fillId="0" borderId="1" xfId="0" quotePrefix="1" applyNumberFormat="1" applyFont="1" applyBorder="1" applyAlignment="1">
      <alignment horizontal="center" vertical="center"/>
    </xf>
    <xf numFmtId="1" fontId="39" fillId="2" borderId="1" xfId="0" quotePrefix="1" applyNumberFormat="1" applyFont="1" applyFill="1" applyBorder="1" applyAlignment="1">
      <alignment horizontal="center" vertical="center" wrapText="1"/>
    </xf>
    <xf numFmtId="1" fontId="46" fillId="2" borderId="1" xfId="0" quotePrefix="1" applyNumberFormat="1" applyFont="1" applyFill="1" applyBorder="1" applyAlignment="1">
      <alignment horizontal="center" vertical="center"/>
    </xf>
    <xf numFmtId="0" fontId="39" fillId="5" borderId="1" xfId="0" applyFont="1" applyFill="1" applyBorder="1" applyAlignment="1">
      <alignment horizontal="center" vertical="center"/>
    </xf>
    <xf numFmtId="0" fontId="39" fillId="0" borderId="0" xfId="0" applyFont="1" applyAlignment="1">
      <alignment horizontal="left" wrapText="1"/>
    </xf>
    <xf numFmtId="0" fontId="39" fillId="0" borderId="4" xfId="0" applyFont="1" applyBorder="1" applyAlignment="1">
      <alignment horizontal="center"/>
    </xf>
    <xf numFmtId="171" fontId="39" fillId="0" borderId="4" xfId="0" applyNumberFormat="1" applyFont="1" applyBorder="1" applyAlignment="1">
      <alignment horizontal="center"/>
    </xf>
    <xf numFmtId="0" fontId="48" fillId="12" borderId="1" xfId="0" applyFont="1" applyFill="1" applyBorder="1" applyAlignment="1">
      <alignment horizontal="left" vertical="center" wrapText="1"/>
    </xf>
    <xf numFmtId="1" fontId="39" fillId="0" borderId="0" xfId="0" applyNumberFormat="1" applyFont="1" applyAlignment="1">
      <alignment horizontal="center" vertical="center" wrapText="1"/>
    </xf>
    <xf numFmtId="9" fontId="39" fillId="5" borderId="0" xfId="1" applyFont="1" applyFill="1" applyBorder="1" applyAlignment="1">
      <alignment horizontal="center" vertical="center" wrapText="1"/>
    </xf>
    <xf numFmtId="0" fontId="50" fillId="0" borderId="1" xfId="0" applyFont="1" applyBorder="1" applyAlignment="1">
      <alignment horizontal="center" vertical="center" wrapText="1"/>
    </xf>
    <xf numFmtId="0" fontId="39" fillId="0" borderId="1" xfId="0" applyFont="1" applyBorder="1" applyAlignment="1">
      <alignment horizontal="center" vertical="center" wrapText="1"/>
    </xf>
    <xf numFmtId="1" fontId="46" fillId="0" borderId="1" xfId="0" applyNumberFormat="1" applyFont="1" applyBorder="1" applyAlignment="1">
      <alignment horizontal="center" vertical="center" wrapText="1"/>
    </xf>
    <xf numFmtId="0" fontId="39" fillId="2" borderId="1" xfId="0" applyFont="1" applyFill="1" applyBorder="1" applyAlignment="1">
      <alignment horizontal="center" vertical="center" wrapText="1"/>
    </xf>
    <xf numFmtId="0" fontId="2" fillId="2" borderId="0" xfId="0" applyFont="1" applyFill="1" applyAlignment="1">
      <alignment wrapText="1"/>
    </xf>
    <xf numFmtId="1" fontId="39" fillId="0" borderId="0" xfId="0" applyNumberFormat="1" applyFont="1" applyAlignment="1">
      <alignment horizontal="left" wrapText="1"/>
    </xf>
    <xf numFmtId="49" fontId="39" fillId="0" borderId="0" xfId="0" applyNumberFormat="1" applyFont="1" applyAlignment="1">
      <alignment horizontal="left" vertical="center" wrapText="1"/>
    </xf>
    <xf numFmtId="49" fontId="48" fillId="12" borderId="1" xfId="0" applyNumberFormat="1" applyFont="1" applyFill="1" applyBorder="1" applyAlignment="1">
      <alignment horizontal="center" vertical="center" wrapText="1"/>
    </xf>
    <xf numFmtId="1" fontId="48" fillId="12" borderId="1" xfId="1" applyNumberFormat="1" applyFont="1" applyFill="1" applyBorder="1" applyAlignment="1">
      <alignment horizontal="center" vertical="center" wrapText="1"/>
    </xf>
    <xf numFmtId="9" fontId="48" fillId="12" borderId="1" xfId="1" applyFont="1" applyFill="1" applyBorder="1" applyAlignment="1">
      <alignment horizontal="center" vertical="center" wrapText="1"/>
    </xf>
    <xf numFmtId="0" fontId="48" fillId="12" borderId="1" xfId="0" applyFont="1" applyFill="1" applyBorder="1" applyAlignment="1">
      <alignment horizontal="center" vertical="center" wrapText="1"/>
    </xf>
    <xf numFmtId="171" fontId="49" fillId="12" borderId="1" xfId="0" applyNumberFormat="1" applyFont="1" applyFill="1" applyBorder="1" applyAlignment="1">
      <alignment horizontal="center" vertical="center" wrapText="1"/>
    </xf>
    <xf numFmtId="1" fontId="49" fillId="12" borderId="1" xfId="0" applyNumberFormat="1" applyFont="1" applyFill="1" applyBorder="1" applyAlignment="1">
      <alignment horizontal="center" vertical="center" wrapText="1"/>
    </xf>
    <xf numFmtId="9" fontId="49" fillId="12" borderId="1" xfId="1" applyFont="1" applyFill="1" applyBorder="1" applyAlignment="1">
      <alignment horizontal="center" vertical="center" wrapText="1"/>
    </xf>
    <xf numFmtId="171" fontId="48" fillId="12" borderId="1" xfId="0" applyNumberFormat="1" applyFont="1" applyFill="1" applyBorder="1" applyAlignment="1">
      <alignment horizontal="center" vertical="center" wrapText="1"/>
    </xf>
    <xf numFmtId="9" fontId="39" fillId="0" borderId="0" xfId="1" applyFont="1" applyFill="1" applyBorder="1" applyAlignment="1">
      <alignment horizontal="center" vertical="center" wrapText="1"/>
    </xf>
    <xf numFmtId="1" fontId="15" fillId="0" borderId="0" xfId="0" applyNumberFormat="1" applyFont="1" applyAlignment="1">
      <alignment horizontal="center" vertical="center" wrapText="1"/>
    </xf>
    <xf numFmtId="1" fontId="15" fillId="0" borderId="0" xfId="0" applyNumberFormat="1" applyFont="1" applyAlignment="1">
      <alignment horizontal="center" vertical="center"/>
    </xf>
    <xf numFmtId="0" fontId="51" fillId="0" borderId="0" xfId="2" applyFont="1" applyAlignment="1">
      <alignment vertical="center"/>
    </xf>
    <xf numFmtId="0" fontId="46" fillId="0" borderId="0" xfId="2" applyFont="1" applyAlignment="1">
      <alignment horizontal="left" vertical="center" wrapText="1"/>
    </xf>
    <xf numFmtId="0" fontId="46" fillId="0" borderId="0" xfId="2" applyFont="1" applyAlignment="1">
      <alignment horizontal="center" vertical="center" wrapText="1"/>
    </xf>
    <xf numFmtId="171" fontId="46" fillId="0" borderId="0" xfId="0" applyNumberFormat="1" applyFont="1" applyAlignment="1">
      <alignment horizontal="center" vertical="center"/>
    </xf>
    <xf numFmtId="0" fontId="39" fillId="0" borderId="0" xfId="0" applyFont="1" applyAlignment="1">
      <alignment horizontal="center" vertical="center"/>
    </xf>
    <xf numFmtId="171" fontId="39" fillId="0" borderId="4" xfId="0" applyNumberFormat="1" applyFont="1" applyBorder="1" applyAlignment="1">
      <alignment horizontal="center" vertical="center"/>
    </xf>
    <xf numFmtId="0" fontId="52" fillId="0" borderId="0" xfId="2" applyFont="1" applyAlignment="1">
      <alignment vertical="center"/>
    </xf>
    <xf numFmtId="9" fontId="46" fillId="0" borderId="0" xfId="1" applyFont="1" applyFill="1" applyBorder="1" applyAlignment="1">
      <alignment horizontal="center" vertical="center"/>
    </xf>
    <xf numFmtId="0" fontId="0" fillId="0" borderId="0" xfId="0" applyAlignment="1">
      <alignment horizontal="left" vertical="center" wrapText="1"/>
    </xf>
    <xf numFmtId="1" fontId="39" fillId="0" borderId="1" xfId="0" quotePrefix="1" applyNumberFormat="1" applyFont="1" applyBorder="1" applyAlignment="1">
      <alignment horizontal="left" vertical="center" wrapText="1"/>
    </xf>
    <xf numFmtId="171" fontId="39" fillId="0" borderId="1" xfId="0" quotePrefix="1" applyNumberFormat="1" applyFont="1" applyBorder="1" applyAlignment="1">
      <alignment horizontal="center" vertical="center" wrapText="1"/>
    </xf>
    <xf numFmtId="171" fontId="53" fillId="0" borderId="1" xfId="0" applyNumberFormat="1" applyFont="1" applyBorder="1" applyAlignment="1">
      <alignment horizontal="center" vertical="center" wrapText="1"/>
    </xf>
    <xf numFmtId="0" fontId="46" fillId="5" borderId="1" xfId="0" applyFont="1" applyFill="1" applyBorder="1" applyAlignment="1">
      <alignment horizontal="center" vertical="center" wrapText="1"/>
    </xf>
    <xf numFmtId="171" fontId="39" fillId="0" borderId="1" xfId="0" applyNumberFormat="1" applyFont="1" applyBorder="1" applyAlignment="1">
      <alignment horizontal="center" vertical="center"/>
    </xf>
    <xf numFmtId="0" fontId="46" fillId="0" borderId="1" xfId="0" applyFont="1" applyBorder="1" applyAlignment="1">
      <alignment horizontal="left" vertical="center" wrapText="1"/>
    </xf>
    <xf numFmtId="1" fontId="39" fillId="5" borderId="1" xfId="0" quotePrefix="1" applyNumberFormat="1" applyFont="1" applyFill="1" applyBorder="1" applyAlignment="1">
      <alignment horizontal="center" vertical="center" wrapText="1"/>
    </xf>
    <xf numFmtId="0" fontId="39" fillId="0" borderId="1" xfId="0" applyFont="1" applyBorder="1" applyAlignment="1">
      <alignment horizontal="left" vertical="center" wrapText="1"/>
    </xf>
    <xf numFmtId="0" fontId="47" fillId="5" borderId="1" xfId="0" applyFont="1" applyFill="1" applyBorder="1" applyAlignment="1">
      <alignment horizontal="center" vertical="center" wrapText="1"/>
    </xf>
    <xf numFmtId="0" fontId="53" fillId="0" borderId="1" xfId="0" applyFont="1" applyBorder="1" applyAlignment="1">
      <alignment horizontal="left" vertical="center" wrapText="1" readingOrder="1"/>
    </xf>
    <xf numFmtId="0" fontId="47" fillId="5" borderId="1" xfId="0" applyFont="1" applyFill="1" applyBorder="1" applyAlignment="1">
      <alignment horizontal="center" vertical="center"/>
    </xf>
    <xf numFmtId="0" fontId="39" fillId="0" borderId="3" xfId="0" applyFont="1" applyBorder="1" applyAlignment="1">
      <alignment horizontal="center"/>
    </xf>
    <xf numFmtId="0" fontId="55" fillId="2" borderId="0" xfId="0" applyFont="1" applyFill="1" applyAlignment="1">
      <alignment wrapText="1"/>
    </xf>
    <xf numFmtId="1" fontId="15" fillId="2" borderId="0" xfId="0" applyNumberFormat="1" applyFont="1" applyFill="1" applyAlignment="1">
      <alignment horizontal="center" vertical="center"/>
    </xf>
    <xf numFmtId="0" fontId="39" fillId="0" borderId="0" xfId="0" applyFont="1" applyAlignment="1">
      <alignment horizontal="left" vertical="center" wrapText="1"/>
    </xf>
    <xf numFmtId="1" fontId="39" fillId="0" borderId="0" xfId="0" quotePrefix="1" applyNumberFormat="1" applyFont="1" applyAlignment="1">
      <alignment horizontal="center" vertical="center" wrapText="1"/>
    </xf>
    <xf numFmtId="171" fontId="39" fillId="0" borderId="0" xfId="0" quotePrefix="1" applyNumberFormat="1" applyFont="1" applyAlignment="1">
      <alignment horizontal="center" vertical="center" wrapText="1"/>
    </xf>
    <xf numFmtId="1" fontId="46" fillId="0" borderId="0" xfId="0" applyNumberFormat="1" applyFont="1" applyAlignment="1">
      <alignment horizontal="center" vertical="center" wrapText="1"/>
    </xf>
    <xf numFmtId="9" fontId="46" fillId="0" borderId="0" xfId="0" applyNumberFormat="1" applyFont="1" applyAlignment="1">
      <alignment horizontal="center" vertical="center" wrapText="1"/>
    </xf>
    <xf numFmtId="171" fontId="53" fillId="0" borderId="0" xfId="0" applyNumberFormat="1" applyFont="1" applyAlignment="1">
      <alignment horizontal="center" vertical="center" wrapText="1"/>
    </xf>
    <xf numFmtId="1" fontId="39" fillId="2" borderId="0" xfId="0" applyNumberFormat="1" applyFont="1" applyFill="1" applyAlignment="1">
      <alignment horizontal="center" vertical="center"/>
    </xf>
    <xf numFmtId="0" fontId="0" fillId="2" borderId="0" xfId="0" applyFill="1" applyAlignment="1">
      <alignment wrapText="1"/>
    </xf>
    <xf numFmtId="0" fontId="0" fillId="0" borderId="0" xfId="0" applyAlignment="1">
      <alignment wrapText="1"/>
    </xf>
    <xf numFmtId="9" fontId="39" fillId="0" borderId="0" xfId="1" applyFont="1" applyFill="1" applyAlignment="1">
      <alignment horizontal="center" vertical="center"/>
    </xf>
    <xf numFmtId="0" fontId="56" fillId="0" borderId="0" xfId="2" applyFont="1" applyAlignment="1">
      <alignment horizontal="left"/>
    </xf>
    <xf numFmtId="171" fontId="37" fillId="0" borderId="0" xfId="0" applyNumberFormat="1" applyFont="1"/>
    <xf numFmtId="171" fontId="44" fillId="0" borderId="0" xfId="0" applyNumberFormat="1" applyFont="1"/>
    <xf numFmtId="171" fontId="15" fillId="0" borderId="0" xfId="0" applyNumberFormat="1" applyFont="1" applyAlignment="1">
      <alignment vertical="center"/>
    </xf>
    <xf numFmtId="171" fontId="13" fillId="0" borderId="0" xfId="0" applyNumberFormat="1" applyFont="1"/>
    <xf numFmtId="171" fontId="0" fillId="0" borderId="0" xfId="0" applyNumberFormat="1" applyAlignment="1">
      <alignment vertical="center"/>
    </xf>
    <xf numFmtId="171" fontId="15" fillId="0" borderId="1" xfId="0" applyNumberFormat="1" applyFont="1" applyBorder="1"/>
    <xf numFmtId="166" fontId="38" fillId="3" borderId="0" xfId="44" applyFont="1" applyFill="1" applyAlignment="1">
      <alignment horizontal="left" vertical="center"/>
    </xf>
    <xf numFmtId="1" fontId="45" fillId="10" borderId="0" xfId="0" applyNumberFormat="1" applyFont="1" applyFill="1" applyAlignment="1">
      <alignment horizontal="left" vertical="center" wrapText="1"/>
    </xf>
    <xf numFmtId="171" fontId="37" fillId="0" borderId="0" xfId="44" applyNumberFormat="1" applyFont="1" applyFill="1" applyAlignment="1">
      <alignment horizontal="center"/>
    </xf>
    <xf numFmtId="171" fontId="2" fillId="0" borderId="0" xfId="0" applyNumberFormat="1" applyFont="1"/>
    <xf numFmtId="171" fontId="16" fillId="0" borderId="0" xfId="0" applyNumberFormat="1" applyFont="1" applyAlignment="1">
      <alignment vertical="center"/>
    </xf>
    <xf numFmtId="1" fontId="31" fillId="13" borderId="1" xfId="0" applyNumberFormat="1" applyFont="1" applyFill="1" applyBorder="1" applyAlignment="1">
      <alignment horizontal="center" vertical="center" wrapText="1"/>
    </xf>
    <xf numFmtId="9" fontId="31" fillId="13" borderId="1" xfId="0" applyNumberFormat="1" applyFont="1" applyFill="1" applyBorder="1" applyAlignment="1">
      <alignment horizontal="center" vertical="center" wrapText="1"/>
    </xf>
    <xf numFmtId="9" fontId="31"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171" fontId="39" fillId="11" borderId="0" xfId="0" applyNumberFormat="1" applyFont="1" applyFill="1" applyAlignment="1">
      <alignment horizontal="center" vertical="center"/>
    </xf>
    <xf numFmtId="49" fontId="48" fillId="12" borderId="1" xfId="1" applyNumberFormat="1" applyFont="1" applyFill="1" applyBorder="1" applyAlignment="1">
      <alignment horizontal="center" vertical="center" wrapText="1"/>
    </xf>
    <xf numFmtId="49" fontId="46" fillId="2" borderId="1" xfId="0" quotePrefix="1" applyNumberFormat="1" applyFont="1" applyFill="1" applyBorder="1" applyAlignment="1">
      <alignment horizontal="center" vertical="center" wrapText="1"/>
    </xf>
    <xf numFmtId="49" fontId="46" fillId="0" borderId="1" xfId="0" quotePrefix="1" applyNumberFormat="1" applyFont="1" applyBorder="1" applyAlignment="1">
      <alignment horizontal="center" vertical="center"/>
    </xf>
    <xf numFmtId="49" fontId="46" fillId="0" borderId="1" xfId="0" quotePrefix="1" applyNumberFormat="1" applyFont="1" applyBorder="1" applyAlignment="1">
      <alignment horizontal="center" vertical="center" wrapText="1"/>
    </xf>
    <xf numFmtId="49" fontId="39" fillId="0" borderId="1" xfId="0" quotePrefix="1" applyNumberFormat="1" applyFont="1" applyBorder="1" applyAlignment="1">
      <alignment horizontal="center" vertical="center" wrapText="1"/>
    </xf>
    <xf numFmtId="49" fontId="39" fillId="2" borderId="1" xfId="0" quotePrefix="1" applyNumberFormat="1" applyFont="1" applyFill="1" applyBorder="1" applyAlignment="1">
      <alignment horizontal="center" vertical="center" wrapText="1"/>
    </xf>
    <xf numFmtId="49" fontId="46" fillId="0" borderId="1" xfId="46" applyNumberFormat="1" applyFont="1" applyBorder="1" applyAlignment="1">
      <alignment horizontal="center" vertical="center"/>
    </xf>
    <xf numFmtId="49" fontId="46" fillId="0" borderId="1" xfId="0" applyNumberFormat="1" applyFont="1" applyBorder="1" applyAlignment="1">
      <alignment horizontal="center" vertical="center"/>
    </xf>
    <xf numFmtId="49" fontId="46" fillId="2" borderId="1" xfId="0" quotePrefix="1" applyNumberFormat="1" applyFont="1" applyFill="1" applyBorder="1" applyAlignment="1">
      <alignment horizontal="center" vertical="center"/>
    </xf>
    <xf numFmtId="49" fontId="39" fillId="0" borderId="1" xfId="0" applyNumberFormat="1" applyFont="1" applyBorder="1" applyAlignment="1">
      <alignment horizontal="center" vertical="center"/>
    </xf>
    <xf numFmtId="49" fontId="46" fillId="2" borderId="1" xfId="0" applyNumberFormat="1" applyFont="1" applyFill="1" applyBorder="1" applyAlignment="1">
      <alignment horizontal="center" vertical="center" wrapText="1"/>
    </xf>
    <xf numFmtId="49" fontId="39" fillId="0" borderId="1" xfId="1" quotePrefix="1" applyNumberFormat="1" applyFont="1" applyFill="1" applyBorder="1" applyAlignment="1">
      <alignment horizontal="center" vertical="center"/>
    </xf>
    <xf numFmtId="49" fontId="15" fillId="0" borderId="1" xfId="0" applyNumberFormat="1" applyFont="1" applyBorder="1" applyAlignment="1">
      <alignment horizontal="center"/>
    </xf>
    <xf numFmtId="9" fontId="16" fillId="0" borderId="0" xfId="0" applyNumberFormat="1" applyFont="1" applyAlignment="1">
      <alignment vertical="center"/>
    </xf>
    <xf numFmtId="1" fontId="53" fillId="0" borderId="1" xfId="0" applyNumberFormat="1" applyFont="1" applyBorder="1" applyAlignment="1">
      <alignment horizontal="center" vertical="center" wrapText="1"/>
    </xf>
    <xf numFmtId="1" fontId="39" fillId="0" borderId="5" xfId="0" quotePrefix="1" applyNumberFormat="1" applyFont="1" applyBorder="1" applyAlignment="1">
      <alignment horizontal="left" vertical="center" wrapText="1"/>
    </xf>
    <xf numFmtId="1" fontId="39" fillId="0" borderId="6" xfId="0" quotePrefix="1" applyNumberFormat="1" applyFont="1" applyBorder="1" applyAlignment="1">
      <alignment horizontal="center" vertical="center" wrapText="1"/>
    </xf>
    <xf numFmtId="1" fontId="39" fillId="0" borderId="7" xfId="0" quotePrefix="1" applyNumberFormat="1" applyFont="1" applyBorder="1" applyAlignment="1">
      <alignment horizontal="center" vertical="center" wrapText="1"/>
    </xf>
    <xf numFmtId="0" fontId="39" fillId="0" borderId="8" xfId="0" applyFont="1" applyBorder="1" applyAlignment="1">
      <alignment horizontal="left" vertical="center" wrapText="1"/>
    </xf>
    <xf numFmtId="1" fontId="39" fillId="0" borderId="9" xfId="0" quotePrefix="1" applyNumberFormat="1" applyFont="1" applyBorder="1" applyAlignment="1">
      <alignment horizontal="left" vertical="center" wrapText="1"/>
    </xf>
    <xf numFmtId="1" fontId="39" fillId="0" borderId="1" xfId="0" applyNumberFormat="1" applyFont="1" applyBorder="1" applyAlignment="1">
      <alignment horizontal="center" vertical="center" wrapText="1"/>
    </xf>
    <xf numFmtId="1" fontId="58" fillId="0" borderId="0" xfId="0" applyNumberFormat="1" applyFont="1" applyAlignment="1">
      <alignment horizontal="center" vertical="center"/>
    </xf>
    <xf numFmtId="9" fontId="58" fillId="0" borderId="0" xfId="1" applyFont="1" applyFill="1" applyBorder="1" applyAlignment="1">
      <alignment horizontal="center" vertical="center"/>
    </xf>
    <xf numFmtId="49" fontId="59" fillId="2" borderId="1" xfId="0" quotePrefix="1" applyNumberFormat="1" applyFont="1" applyFill="1" applyBorder="1" applyAlignment="1">
      <alignment horizontal="center" vertical="center" wrapText="1"/>
    </xf>
    <xf numFmtId="49" fontId="59" fillId="0" borderId="1" xfId="0" quotePrefix="1" applyNumberFormat="1" applyFont="1" applyBorder="1" applyAlignment="1">
      <alignment horizontal="center" vertical="center"/>
    </xf>
    <xf numFmtId="49" fontId="59" fillId="0" borderId="1" xfId="0" quotePrefix="1" applyNumberFormat="1" applyFont="1" applyBorder="1" applyAlignment="1">
      <alignment horizontal="center" vertical="center" wrapText="1"/>
    </xf>
    <xf numFmtId="49" fontId="58" fillId="0" borderId="1" xfId="0" quotePrefix="1" applyNumberFormat="1" applyFont="1" applyBorder="1" applyAlignment="1">
      <alignment horizontal="center" vertical="center" wrapText="1"/>
    </xf>
    <xf numFmtId="49" fontId="58" fillId="2" borderId="1" xfId="0" quotePrefix="1" applyNumberFormat="1" applyFont="1" applyFill="1" applyBorder="1" applyAlignment="1">
      <alignment horizontal="center" vertical="center" wrapText="1"/>
    </xf>
    <xf numFmtId="49" fontId="59" fillId="0" borderId="1" xfId="46" applyNumberFormat="1" applyFont="1" applyBorder="1" applyAlignment="1">
      <alignment horizontal="center" vertical="center"/>
    </xf>
    <xf numFmtId="49" fontId="59" fillId="0" borderId="1" xfId="0" applyNumberFormat="1" applyFont="1" applyBorder="1" applyAlignment="1">
      <alignment horizontal="center" vertical="center"/>
    </xf>
    <xf numFmtId="49" fontId="59" fillId="2" borderId="1" xfId="0" quotePrefix="1" applyNumberFormat="1" applyFont="1" applyFill="1" applyBorder="1" applyAlignment="1">
      <alignment horizontal="center" vertical="center"/>
    </xf>
    <xf numFmtId="49" fontId="59" fillId="2" borderId="1" xfId="0" applyNumberFormat="1" applyFont="1" applyFill="1" applyBorder="1" applyAlignment="1">
      <alignment horizontal="center" vertical="center" wrapText="1"/>
    </xf>
    <xf numFmtId="49" fontId="58" fillId="0" borderId="1" xfId="1" quotePrefix="1" applyNumberFormat="1" applyFont="1" applyFill="1" applyBorder="1" applyAlignment="1">
      <alignment horizontal="center" vertical="center"/>
    </xf>
    <xf numFmtId="1" fontId="58" fillId="2" borderId="0" xfId="0" applyNumberFormat="1" applyFont="1" applyFill="1" applyAlignment="1">
      <alignment horizontal="center" vertical="center"/>
    </xf>
    <xf numFmtId="49" fontId="32" fillId="5" borderId="0" xfId="0" applyNumberFormat="1" applyFont="1" applyFill="1" applyAlignment="1">
      <alignment horizontal="center" wrapText="1"/>
    </xf>
    <xf numFmtId="49" fontId="33" fillId="5" borderId="0" xfId="0" applyNumberFormat="1" applyFont="1" applyFill="1" applyAlignment="1">
      <alignment horizontal="center" wrapText="1"/>
    </xf>
    <xf numFmtId="0" fontId="61" fillId="0" borderId="0" xfId="2" applyFont="1" applyAlignment="1">
      <alignment horizontal="left" vertical="center"/>
    </xf>
    <xf numFmtId="0" fontId="57" fillId="0" borderId="0" xfId="2" applyFont="1" applyAlignment="1">
      <alignment horizontal="left" vertical="center"/>
    </xf>
    <xf numFmtId="49" fontId="63" fillId="5" borderId="0" xfId="0" applyNumberFormat="1" applyFont="1" applyFill="1" applyAlignment="1">
      <alignment horizontal="left" vertical="center"/>
    </xf>
    <xf numFmtId="9" fontId="63" fillId="5" borderId="0" xfId="1" applyFont="1" applyFill="1" applyBorder="1" applyAlignment="1">
      <alignment horizontal="center" vertical="center" wrapText="1"/>
    </xf>
    <xf numFmtId="49" fontId="63" fillId="5" borderId="0" xfId="0" applyNumberFormat="1" applyFont="1" applyFill="1" applyAlignment="1">
      <alignment horizontal="left" vertical="center" wrapText="1"/>
    </xf>
    <xf numFmtId="9" fontId="64" fillId="5" borderId="0" xfId="1287" applyNumberFormat="1" applyFont="1" applyFill="1" applyBorder="1" applyAlignment="1">
      <alignment horizontal="left" vertical="center"/>
    </xf>
    <xf numFmtId="9" fontId="65" fillId="5" borderId="0" xfId="1" applyFont="1" applyFill="1" applyBorder="1" applyAlignment="1">
      <alignment horizontal="center" vertical="center"/>
    </xf>
    <xf numFmtId="0" fontId="66" fillId="5" borderId="0" xfId="0" applyFont="1" applyFill="1" applyAlignment="1">
      <alignment horizontal="left" wrapText="1"/>
    </xf>
    <xf numFmtId="49" fontId="63" fillId="0" borderId="0" xfId="0" applyNumberFormat="1" applyFont="1" applyFill="1" applyAlignment="1">
      <alignment horizontal="left" vertical="center"/>
    </xf>
  </cellXfs>
  <cellStyles count="1288">
    <cellStyle name="          _x000a__x000a_386grabber=VGA.3GR_x000a__x000a_" xfId="49" xr:uid="{00000000-0005-0000-0000-000000000000}"/>
    <cellStyle name="0,0_x000d__x000a_NA_x000d__x000a_" xfId="50" xr:uid="{00000000-0005-0000-0000-000001000000}"/>
    <cellStyle name="Comma 2" xfId="51" xr:uid="{00000000-0005-0000-0000-000002000000}"/>
    <cellStyle name="Comma 2 2" xfId="52" xr:uid="{00000000-0005-0000-0000-000003000000}"/>
    <cellStyle name="Comma 2 2 2" xfId="53" xr:uid="{00000000-0005-0000-0000-000004000000}"/>
    <cellStyle name="Comma 2 3" xfId="54" xr:uid="{00000000-0005-0000-0000-000005000000}"/>
    <cellStyle name="Comma 3" xfId="55" xr:uid="{00000000-0005-0000-0000-000006000000}"/>
    <cellStyle name="Currency" xfId="44" builtinId="4"/>
    <cellStyle name="Currency 2" xfId="56" xr:uid="{00000000-0005-0000-0000-000007000000}"/>
    <cellStyle name="Currency 2 2" xfId="57" xr:uid="{00000000-0005-0000-0000-000008000000}"/>
    <cellStyle name="Currency 2 3" xfId="58" xr:uid="{00000000-0005-0000-0000-000009000000}"/>
    <cellStyle name="Currency 3" xfId="59" xr:uid="{00000000-0005-0000-0000-00000A000000}"/>
    <cellStyle name="Currency 3 2" xfId="60" xr:uid="{00000000-0005-0000-0000-00000B000000}"/>
    <cellStyle name="Currency 3 3" xfId="61" xr:uid="{00000000-0005-0000-0000-00000C000000}"/>
    <cellStyle name="Currency 4" xfId="62" xr:uid="{00000000-0005-0000-0000-00000D000000}"/>
    <cellStyle name="Currency 4 2" xfId="63" xr:uid="{00000000-0005-0000-0000-00000E000000}"/>
    <cellStyle name="Currency 4 2 2" xfId="64" xr:uid="{00000000-0005-0000-0000-00000F000000}"/>
    <cellStyle name="Currency 4 2 3" xfId="65" xr:uid="{00000000-0005-0000-0000-000010000000}"/>
    <cellStyle name="Currency 4 3" xfId="66" xr:uid="{00000000-0005-0000-0000-000011000000}"/>
    <cellStyle name="Currency 4 4" xfId="67" xr:uid="{00000000-0005-0000-0000-000012000000}"/>
    <cellStyle name="Currency 5" xfId="68" xr:uid="{00000000-0005-0000-0000-000013000000}"/>
    <cellStyle name="Currency 5 2" xfId="69" xr:uid="{00000000-0005-0000-0000-000014000000}"/>
    <cellStyle name="Currency_CBM Forecast Acry Med Liq" xfId="70" xr:uid="{00000000-0005-0000-0000-000015000000}"/>
    <cellStyle name="Euro" xfId="17" xr:uid="{00000000-0005-0000-0000-000016000000}"/>
    <cellStyle name="Euro 2" xfId="71" xr:uid="{00000000-0005-0000-0000-000017000000}"/>
    <cellStyle name="Euro 3" xfId="72" xr:uid="{00000000-0005-0000-0000-000018000000}"/>
    <cellStyle name="Excel Built-in Normal" xfId="73" xr:uid="{00000000-0005-0000-0000-000019000000}"/>
    <cellStyle name="Hyperlink" xfId="1287" builtinId="8"/>
    <cellStyle name="Lien hypertexte 2" xfId="18" xr:uid="{00000000-0005-0000-0000-00001B000000}"/>
    <cellStyle name="Lien hypertexte visité 10" xfId="74" xr:uid="{00000000-0005-0000-0000-00001C000000}"/>
    <cellStyle name="Lien hypertexte visité 100" xfId="75" xr:uid="{00000000-0005-0000-0000-00001D000000}"/>
    <cellStyle name="Lien hypertexte visité 101" xfId="76" xr:uid="{00000000-0005-0000-0000-00001E000000}"/>
    <cellStyle name="Lien hypertexte visité 102" xfId="77" xr:uid="{00000000-0005-0000-0000-00001F000000}"/>
    <cellStyle name="Lien hypertexte visité 103" xfId="78" xr:uid="{00000000-0005-0000-0000-000020000000}"/>
    <cellStyle name="Lien hypertexte visité 104" xfId="79" xr:uid="{00000000-0005-0000-0000-000021000000}"/>
    <cellStyle name="Lien hypertexte visité 105" xfId="80" xr:uid="{00000000-0005-0000-0000-000022000000}"/>
    <cellStyle name="Lien hypertexte visité 106" xfId="81" xr:uid="{00000000-0005-0000-0000-000023000000}"/>
    <cellStyle name="Lien hypertexte visité 107" xfId="82" xr:uid="{00000000-0005-0000-0000-000024000000}"/>
    <cellStyle name="Lien hypertexte visité 108" xfId="83" xr:uid="{00000000-0005-0000-0000-000025000000}"/>
    <cellStyle name="Lien hypertexte visité 109" xfId="84" xr:uid="{00000000-0005-0000-0000-000026000000}"/>
    <cellStyle name="Lien hypertexte visité 11" xfId="85" xr:uid="{00000000-0005-0000-0000-000027000000}"/>
    <cellStyle name="Lien hypertexte visité 110" xfId="86" xr:uid="{00000000-0005-0000-0000-000028000000}"/>
    <cellStyle name="Lien hypertexte visité 111" xfId="87" xr:uid="{00000000-0005-0000-0000-000029000000}"/>
    <cellStyle name="Lien hypertexte visité 112" xfId="88" xr:uid="{00000000-0005-0000-0000-00002A000000}"/>
    <cellStyle name="Lien hypertexte visité 113" xfId="89" xr:uid="{00000000-0005-0000-0000-00002B000000}"/>
    <cellStyle name="Lien hypertexte visité 114" xfId="90" xr:uid="{00000000-0005-0000-0000-00002C000000}"/>
    <cellStyle name="Lien hypertexte visité 115" xfId="91" xr:uid="{00000000-0005-0000-0000-00002D000000}"/>
    <cellStyle name="Lien hypertexte visité 116" xfId="92" xr:uid="{00000000-0005-0000-0000-00002E000000}"/>
    <cellStyle name="Lien hypertexte visité 117" xfId="93" xr:uid="{00000000-0005-0000-0000-00002F000000}"/>
    <cellStyle name="Lien hypertexte visité 118" xfId="94" xr:uid="{00000000-0005-0000-0000-000030000000}"/>
    <cellStyle name="Lien hypertexte visité 119" xfId="95" xr:uid="{00000000-0005-0000-0000-000031000000}"/>
    <cellStyle name="Lien hypertexte visité 12" xfId="96" xr:uid="{00000000-0005-0000-0000-000032000000}"/>
    <cellStyle name="Lien hypertexte visité 120" xfId="97" xr:uid="{00000000-0005-0000-0000-000033000000}"/>
    <cellStyle name="Lien hypertexte visité 121" xfId="98" xr:uid="{00000000-0005-0000-0000-000034000000}"/>
    <cellStyle name="Lien hypertexte visité 122" xfId="99" xr:uid="{00000000-0005-0000-0000-000035000000}"/>
    <cellStyle name="Lien hypertexte visité 123" xfId="100" xr:uid="{00000000-0005-0000-0000-000036000000}"/>
    <cellStyle name="Lien hypertexte visité 124" xfId="101" xr:uid="{00000000-0005-0000-0000-000037000000}"/>
    <cellStyle name="Lien hypertexte visité 125" xfId="102" xr:uid="{00000000-0005-0000-0000-000038000000}"/>
    <cellStyle name="Lien hypertexte visité 126" xfId="103" xr:uid="{00000000-0005-0000-0000-000039000000}"/>
    <cellStyle name="Lien hypertexte visité 127" xfId="104" xr:uid="{00000000-0005-0000-0000-00003A000000}"/>
    <cellStyle name="Lien hypertexte visité 128" xfId="105" xr:uid="{00000000-0005-0000-0000-00003B000000}"/>
    <cellStyle name="Lien hypertexte visité 129" xfId="106" xr:uid="{00000000-0005-0000-0000-00003C000000}"/>
    <cellStyle name="Lien hypertexte visité 13" xfId="107" xr:uid="{00000000-0005-0000-0000-00003D000000}"/>
    <cellStyle name="Lien hypertexte visité 130" xfId="108" xr:uid="{00000000-0005-0000-0000-00003E000000}"/>
    <cellStyle name="Lien hypertexte visité 131" xfId="109" xr:uid="{00000000-0005-0000-0000-00003F000000}"/>
    <cellStyle name="Lien hypertexte visité 132" xfId="110" xr:uid="{00000000-0005-0000-0000-000040000000}"/>
    <cellStyle name="Lien hypertexte visité 133" xfId="111" xr:uid="{00000000-0005-0000-0000-000041000000}"/>
    <cellStyle name="Lien hypertexte visité 134" xfId="112" xr:uid="{00000000-0005-0000-0000-000042000000}"/>
    <cellStyle name="Lien hypertexte visité 135" xfId="113" xr:uid="{00000000-0005-0000-0000-000043000000}"/>
    <cellStyle name="Lien hypertexte visité 136" xfId="114" xr:uid="{00000000-0005-0000-0000-000044000000}"/>
    <cellStyle name="Lien hypertexte visité 137" xfId="115" xr:uid="{00000000-0005-0000-0000-000045000000}"/>
    <cellStyle name="Lien hypertexte visité 138" xfId="116" xr:uid="{00000000-0005-0000-0000-000046000000}"/>
    <cellStyle name="Lien hypertexte visité 139" xfId="117" xr:uid="{00000000-0005-0000-0000-000047000000}"/>
    <cellStyle name="Lien hypertexte visité 14" xfId="118" xr:uid="{00000000-0005-0000-0000-000048000000}"/>
    <cellStyle name="Lien hypertexte visité 140" xfId="119" xr:uid="{00000000-0005-0000-0000-000049000000}"/>
    <cellStyle name="Lien hypertexte visité 141" xfId="120" xr:uid="{00000000-0005-0000-0000-00004A000000}"/>
    <cellStyle name="Lien hypertexte visité 142" xfId="121" xr:uid="{00000000-0005-0000-0000-00004B000000}"/>
    <cellStyle name="Lien hypertexte visité 143" xfId="122" xr:uid="{00000000-0005-0000-0000-00004C000000}"/>
    <cellStyle name="Lien hypertexte visité 144" xfId="123" xr:uid="{00000000-0005-0000-0000-00004D000000}"/>
    <cellStyle name="Lien hypertexte visité 145" xfId="124" xr:uid="{00000000-0005-0000-0000-00004E000000}"/>
    <cellStyle name="Lien hypertexte visité 146" xfId="125" xr:uid="{00000000-0005-0000-0000-00004F000000}"/>
    <cellStyle name="Lien hypertexte visité 147" xfId="126" xr:uid="{00000000-0005-0000-0000-000050000000}"/>
    <cellStyle name="Lien hypertexte visité 148" xfId="127" xr:uid="{00000000-0005-0000-0000-000051000000}"/>
    <cellStyle name="Lien hypertexte visité 149" xfId="128" xr:uid="{00000000-0005-0000-0000-000052000000}"/>
    <cellStyle name="Lien hypertexte visité 15" xfId="129" xr:uid="{00000000-0005-0000-0000-000053000000}"/>
    <cellStyle name="Lien hypertexte visité 150" xfId="130" xr:uid="{00000000-0005-0000-0000-000054000000}"/>
    <cellStyle name="Lien hypertexte visité 151" xfId="131" xr:uid="{00000000-0005-0000-0000-000055000000}"/>
    <cellStyle name="Lien hypertexte visité 152" xfId="132" xr:uid="{00000000-0005-0000-0000-000056000000}"/>
    <cellStyle name="Lien hypertexte visité 153" xfId="133" xr:uid="{00000000-0005-0000-0000-000057000000}"/>
    <cellStyle name="Lien hypertexte visité 154" xfId="134" xr:uid="{00000000-0005-0000-0000-000058000000}"/>
    <cellStyle name="Lien hypertexte visité 155" xfId="135" xr:uid="{00000000-0005-0000-0000-000059000000}"/>
    <cellStyle name="Lien hypertexte visité 156" xfId="136" xr:uid="{00000000-0005-0000-0000-00005A000000}"/>
    <cellStyle name="Lien hypertexte visité 157" xfId="137" xr:uid="{00000000-0005-0000-0000-00005B000000}"/>
    <cellStyle name="Lien hypertexte visité 158" xfId="138" xr:uid="{00000000-0005-0000-0000-00005C000000}"/>
    <cellStyle name="Lien hypertexte visité 159" xfId="139" xr:uid="{00000000-0005-0000-0000-00005D000000}"/>
    <cellStyle name="Lien hypertexte visité 16" xfId="140" xr:uid="{00000000-0005-0000-0000-00005E000000}"/>
    <cellStyle name="Lien hypertexte visité 160" xfId="141" xr:uid="{00000000-0005-0000-0000-00005F000000}"/>
    <cellStyle name="Lien hypertexte visité 161" xfId="142" xr:uid="{00000000-0005-0000-0000-000060000000}"/>
    <cellStyle name="Lien hypertexte visité 162" xfId="143" xr:uid="{00000000-0005-0000-0000-000061000000}"/>
    <cellStyle name="Lien hypertexte visité 163" xfId="144" xr:uid="{00000000-0005-0000-0000-000062000000}"/>
    <cellStyle name="Lien hypertexte visité 164" xfId="145" xr:uid="{00000000-0005-0000-0000-000063000000}"/>
    <cellStyle name="Lien hypertexte visité 165" xfId="146" xr:uid="{00000000-0005-0000-0000-000064000000}"/>
    <cellStyle name="Lien hypertexte visité 166" xfId="147" xr:uid="{00000000-0005-0000-0000-000065000000}"/>
    <cellStyle name="Lien hypertexte visité 167" xfId="148" xr:uid="{00000000-0005-0000-0000-000066000000}"/>
    <cellStyle name="Lien hypertexte visité 168" xfId="149" xr:uid="{00000000-0005-0000-0000-000067000000}"/>
    <cellStyle name="Lien hypertexte visité 169" xfId="150" xr:uid="{00000000-0005-0000-0000-000068000000}"/>
    <cellStyle name="Lien hypertexte visité 17" xfId="151" xr:uid="{00000000-0005-0000-0000-000069000000}"/>
    <cellStyle name="Lien hypertexte visité 170" xfId="152" xr:uid="{00000000-0005-0000-0000-00006A000000}"/>
    <cellStyle name="Lien hypertexte visité 171" xfId="153" xr:uid="{00000000-0005-0000-0000-00006B000000}"/>
    <cellStyle name="Lien hypertexte visité 172" xfId="154" xr:uid="{00000000-0005-0000-0000-00006C000000}"/>
    <cellStyle name="Lien hypertexte visité 173" xfId="155" xr:uid="{00000000-0005-0000-0000-00006D000000}"/>
    <cellStyle name="Lien hypertexte visité 174" xfId="156" xr:uid="{00000000-0005-0000-0000-00006E000000}"/>
    <cellStyle name="Lien hypertexte visité 175" xfId="157" xr:uid="{00000000-0005-0000-0000-00006F000000}"/>
    <cellStyle name="Lien hypertexte visité 176" xfId="158" xr:uid="{00000000-0005-0000-0000-000070000000}"/>
    <cellStyle name="Lien hypertexte visité 177" xfId="159" xr:uid="{00000000-0005-0000-0000-000071000000}"/>
    <cellStyle name="Lien hypertexte visité 178" xfId="160" xr:uid="{00000000-0005-0000-0000-000072000000}"/>
    <cellStyle name="Lien hypertexte visité 179" xfId="161" xr:uid="{00000000-0005-0000-0000-000073000000}"/>
    <cellStyle name="Lien hypertexte visité 18" xfId="162" xr:uid="{00000000-0005-0000-0000-000074000000}"/>
    <cellStyle name="Lien hypertexte visité 180" xfId="163" xr:uid="{00000000-0005-0000-0000-000075000000}"/>
    <cellStyle name="Lien hypertexte visité 181" xfId="164" xr:uid="{00000000-0005-0000-0000-000076000000}"/>
    <cellStyle name="Lien hypertexte visité 182" xfId="165" xr:uid="{00000000-0005-0000-0000-000077000000}"/>
    <cellStyle name="Lien hypertexte visité 183" xfId="166" xr:uid="{00000000-0005-0000-0000-000078000000}"/>
    <cellStyle name="Lien hypertexte visité 184" xfId="167" xr:uid="{00000000-0005-0000-0000-000079000000}"/>
    <cellStyle name="Lien hypertexte visité 185" xfId="168" xr:uid="{00000000-0005-0000-0000-00007A000000}"/>
    <cellStyle name="Lien hypertexte visité 186" xfId="169" xr:uid="{00000000-0005-0000-0000-00007B000000}"/>
    <cellStyle name="Lien hypertexte visité 187" xfId="170" xr:uid="{00000000-0005-0000-0000-00007C000000}"/>
    <cellStyle name="Lien hypertexte visité 188" xfId="171" xr:uid="{00000000-0005-0000-0000-00007D000000}"/>
    <cellStyle name="Lien hypertexte visité 189" xfId="172" xr:uid="{00000000-0005-0000-0000-00007E000000}"/>
    <cellStyle name="Lien hypertexte visité 19" xfId="173" xr:uid="{00000000-0005-0000-0000-00007F000000}"/>
    <cellStyle name="Lien hypertexte visité 190" xfId="174" xr:uid="{00000000-0005-0000-0000-000080000000}"/>
    <cellStyle name="Lien hypertexte visité 191" xfId="175" xr:uid="{00000000-0005-0000-0000-000081000000}"/>
    <cellStyle name="Lien hypertexte visité 192" xfId="176" xr:uid="{00000000-0005-0000-0000-000082000000}"/>
    <cellStyle name="Lien hypertexte visité 193" xfId="177" xr:uid="{00000000-0005-0000-0000-000083000000}"/>
    <cellStyle name="Lien hypertexte visité 194" xfId="178" xr:uid="{00000000-0005-0000-0000-000084000000}"/>
    <cellStyle name="Lien hypertexte visité 195" xfId="179" xr:uid="{00000000-0005-0000-0000-000085000000}"/>
    <cellStyle name="Lien hypertexte visité 196" xfId="180" xr:uid="{00000000-0005-0000-0000-000086000000}"/>
    <cellStyle name="Lien hypertexte visité 197" xfId="181" xr:uid="{00000000-0005-0000-0000-000087000000}"/>
    <cellStyle name="Lien hypertexte visité 198" xfId="182" xr:uid="{00000000-0005-0000-0000-000088000000}"/>
    <cellStyle name="Lien hypertexte visité 199" xfId="183" xr:uid="{00000000-0005-0000-0000-000089000000}"/>
    <cellStyle name="Lien hypertexte visité 2" xfId="184" xr:uid="{00000000-0005-0000-0000-00008A000000}"/>
    <cellStyle name="Lien hypertexte visité 20" xfId="185" xr:uid="{00000000-0005-0000-0000-00008B000000}"/>
    <cellStyle name="Lien hypertexte visité 200" xfId="186" xr:uid="{00000000-0005-0000-0000-00008C000000}"/>
    <cellStyle name="Lien hypertexte visité 201" xfId="187" xr:uid="{00000000-0005-0000-0000-00008D000000}"/>
    <cellStyle name="Lien hypertexte visité 202" xfId="188" xr:uid="{00000000-0005-0000-0000-00008E000000}"/>
    <cellStyle name="Lien hypertexte visité 203" xfId="189" xr:uid="{00000000-0005-0000-0000-00008F000000}"/>
    <cellStyle name="Lien hypertexte visité 204" xfId="190" xr:uid="{00000000-0005-0000-0000-000090000000}"/>
    <cellStyle name="Lien hypertexte visité 205" xfId="191" xr:uid="{00000000-0005-0000-0000-000091000000}"/>
    <cellStyle name="Lien hypertexte visité 206" xfId="192" xr:uid="{00000000-0005-0000-0000-000092000000}"/>
    <cellStyle name="Lien hypertexte visité 207" xfId="193" xr:uid="{00000000-0005-0000-0000-000093000000}"/>
    <cellStyle name="Lien hypertexte visité 208" xfId="194" xr:uid="{00000000-0005-0000-0000-000094000000}"/>
    <cellStyle name="Lien hypertexte visité 209" xfId="195" xr:uid="{00000000-0005-0000-0000-000095000000}"/>
    <cellStyle name="Lien hypertexte visité 21" xfId="196" xr:uid="{00000000-0005-0000-0000-000096000000}"/>
    <cellStyle name="Lien hypertexte visité 210" xfId="197" xr:uid="{00000000-0005-0000-0000-000097000000}"/>
    <cellStyle name="Lien hypertexte visité 211" xfId="198" xr:uid="{00000000-0005-0000-0000-000098000000}"/>
    <cellStyle name="Lien hypertexte visité 212" xfId="199" xr:uid="{00000000-0005-0000-0000-000099000000}"/>
    <cellStyle name="Lien hypertexte visité 213" xfId="200" xr:uid="{00000000-0005-0000-0000-00009A000000}"/>
    <cellStyle name="Lien hypertexte visité 214" xfId="201" xr:uid="{00000000-0005-0000-0000-00009B000000}"/>
    <cellStyle name="Lien hypertexte visité 215" xfId="202" xr:uid="{00000000-0005-0000-0000-00009C000000}"/>
    <cellStyle name="Lien hypertexte visité 216" xfId="203" xr:uid="{00000000-0005-0000-0000-00009D000000}"/>
    <cellStyle name="Lien hypertexte visité 217" xfId="204" xr:uid="{00000000-0005-0000-0000-00009E000000}"/>
    <cellStyle name="Lien hypertexte visité 218" xfId="205" xr:uid="{00000000-0005-0000-0000-00009F000000}"/>
    <cellStyle name="Lien hypertexte visité 219" xfId="206" xr:uid="{00000000-0005-0000-0000-0000A0000000}"/>
    <cellStyle name="Lien hypertexte visité 22" xfId="207" xr:uid="{00000000-0005-0000-0000-0000A1000000}"/>
    <cellStyle name="Lien hypertexte visité 220" xfId="208" xr:uid="{00000000-0005-0000-0000-0000A2000000}"/>
    <cellStyle name="Lien hypertexte visité 221" xfId="209" xr:uid="{00000000-0005-0000-0000-0000A3000000}"/>
    <cellStyle name="Lien hypertexte visité 222" xfId="210" xr:uid="{00000000-0005-0000-0000-0000A4000000}"/>
    <cellStyle name="Lien hypertexte visité 223" xfId="211" xr:uid="{00000000-0005-0000-0000-0000A5000000}"/>
    <cellStyle name="Lien hypertexte visité 224" xfId="212" xr:uid="{00000000-0005-0000-0000-0000A6000000}"/>
    <cellStyle name="Lien hypertexte visité 225" xfId="213" xr:uid="{00000000-0005-0000-0000-0000A7000000}"/>
    <cellStyle name="Lien hypertexte visité 226" xfId="214" xr:uid="{00000000-0005-0000-0000-0000A8000000}"/>
    <cellStyle name="Lien hypertexte visité 227" xfId="215" xr:uid="{00000000-0005-0000-0000-0000A9000000}"/>
    <cellStyle name="Lien hypertexte visité 228" xfId="216" xr:uid="{00000000-0005-0000-0000-0000AA000000}"/>
    <cellStyle name="Lien hypertexte visité 229" xfId="217" xr:uid="{00000000-0005-0000-0000-0000AB000000}"/>
    <cellStyle name="Lien hypertexte visité 23" xfId="218" xr:uid="{00000000-0005-0000-0000-0000AC000000}"/>
    <cellStyle name="Lien hypertexte visité 230" xfId="219" xr:uid="{00000000-0005-0000-0000-0000AD000000}"/>
    <cellStyle name="Lien hypertexte visité 231" xfId="220" xr:uid="{00000000-0005-0000-0000-0000AE000000}"/>
    <cellStyle name="Lien hypertexte visité 232" xfId="221" xr:uid="{00000000-0005-0000-0000-0000AF000000}"/>
    <cellStyle name="Lien hypertexte visité 233" xfId="222" xr:uid="{00000000-0005-0000-0000-0000B0000000}"/>
    <cellStyle name="Lien hypertexte visité 234" xfId="223" xr:uid="{00000000-0005-0000-0000-0000B1000000}"/>
    <cellStyle name="Lien hypertexte visité 235" xfId="224" xr:uid="{00000000-0005-0000-0000-0000B2000000}"/>
    <cellStyle name="Lien hypertexte visité 236" xfId="225" xr:uid="{00000000-0005-0000-0000-0000B3000000}"/>
    <cellStyle name="Lien hypertexte visité 237" xfId="226" xr:uid="{00000000-0005-0000-0000-0000B4000000}"/>
    <cellStyle name="Lien hypertexte visité 238" xfId="227" xr:uid="{00000000-0005-0000-0000-0000B5000000}"/>
    <cellStyle name="Lien hypertexte visité 239" xfId="228" xr:uid="{00000000-0005-0000-0000-0000B6000000}"/>
    <cellStyle name="Lien hypertexte visité 24" xfId="229" xr:uid="{00000000-0005-0000-0000-0000B7000000}"/>
    <cellStyle name="Lien hypertexte visité 240" xfId="230" xr:uid="{00000000-0005-0000-0000-0000B8000000}"/>
    <cellStyle name="Lien hypertexte visité 241" xfId="231" xr:uid="{00000000-0005-0000-0000-0000B9000000}"/>
    <cellStyle name="Lien hypertexte visité 242" xfId="232" xr:uid="{00000000-0005-0000-0000-0000BA000000}"/>
    <cellStyle name="Lien hypertexte visité 243" xfId="233" xr:uid="{00000000-0005-0000-0000-0000BB000000}"/>
    <cellStyle name="Lien hypertexte visité 244" xfId="234" xr:uid="{00000000-0005-0000-0000-0000BC000000}"/>
    <cellStyle name="Lien hypertexte visité 245" xfId="235" xr:uid="{00000000-0005-0000-0000-0000BD000000}"/>
    <cellStyle name="Lien hypertexte visité 246" xfId="236" xr:uid="{00000000-0005-0000-0000-0000BE000000}"/>
    <cellStyle name="Lien hypertexte visité 247" xfId="237" xr:uid="{00000000-0005-0000-0000-0000BF000000}"/>
    <cellStyle name="Lien hypertexte visité 248" xfId="238" xr:uid="{00000000-0005-0000-0000-0000C0000000}"/>
    <cellStyle name="Lien hypertexte visité 249" xfId="239" xr:uid="{00000000-0005-0000-0000-0000C1000000}"/>
    <cellStyle name="Lien hypertexte visité 25" xfId="240" xr:uid="{00000000-0005-0000-0000-0000C2000000}"/>
    <cellStyle name="Lien hypertexte visité 250" xfId="241" xr:uid="{00000000-0005-0000-0000-0000C3000000}"/>
    <cellStyle name="Lien hypertexte visité 251" xfId="242" xr:uid="{00000000-0005-0000-0000-0000C4000000}"/>
    <cellStyle name="Lien hypertexte visité 252" xfId="243" xr:uid="{00000000-0005-0000-0000-0000C5000000}"/>
    <cellStyle name="Lien hypertexte visité 253" xfId="244" xr:uid="{00000000-0005-0000-0000-0000C6000000}"/>
    <cellStyle name="Lien hypertexte visité 254" xfId="245" xr:uid="{00000000-0005-0000-0000-0000C7000000}"/>
    <cellStyle name="Lien hypertexte visité 255" xfId="246" xr:uid="{00000000-0005-0000-0000-0000C8000000}"/>
    <cellStyle name="Lien hypertexte visité 256" xfId="247" xr:uid="{00000000-0005-0000-0000-0000C9000000}"/>
    <cellStyle name="Lien hypertexte visité 257" xfId="248" xr:uid="{00000000-0005-0000-0000-0000CA000000}"/>
    <cellStyle name="Lien hypertexte visité 258" xfId="249" xr:uid="{00000000-0005-0000-0000-0000CB000000}"/>
    <cellStyle name="Lien hypertexte visité 259" xfId="250" xr:uid="{00000000-0005-0000-0000-0000CC000000}"/>
    <cellStyle name="Lien hypertexte visité 26" xfId="251" xr:uid="{00000000-0005-0000-0000-0000CD000000}"/>
    <cellStyle name="Lien hypertexte visité 260" xfId="252" xr:uid="{00000000-0005-0000-0000-0000CE000000}"/>
    <cellStyle name="Lien hypertexte visité 261" xfId="253" xr:uid="{00000000-0005-0000-0000-0000CF000000}"/>
    <cellStyle name="Lien hypertexte visité 262" xfId="254" xr:uid="{00000000-0005-0000-0000-0000D0000000}"/>
    <cellStyle name="Lien hypertexte visité 263" xfId="255" xr:uid="{00000000-0005-0000-0000-0000D1000000}"/>
    <cellStyle name="Lien hypertexte visité 264" xfId="256" xr:uid="{00000000-0005-0000-0000-0000D2000000}"/>
    <cellStyle name="Lien hypertexte visité 265" xfId="257" xr:uid="{00000000-0005-0000-0000-0000D3000000}"/>
    <cellStyle name="Lien hypertexte visité 266" xfId="258" xr:uid="{00000000-0005-0000-0000-0000D4000000}"/>
    <cellStyle name="Lien hypertexte visité 267" xfId="259" xr:uid="{00000000-0005-0000-0000-0000D5000000}"/>
    <cellStyle name="Lien hypertexte visité 268" xfId="260" xr:uid="{00000000-0005-0000-0000-0000D6000000}"/>
    <cellStyle name="Lien hypertexte visité 269" xfId="261" xr:uid="{00000000-0005-0000-0000-0000D7000000}"/>
    <cellStyle name="Lien hypertexte visité 27" xfId="262" xr:uid="{00000000-0005-0000-0000-0000D8000000}"/>
    <cellStyle name="Lien hypertexte visité 270" xfId="263" xr:uid="{00000000-0005-0000-0000-0000D9000000}"/>
    <cellStyle name="Lien hypertexte visité 271" xfId="264" xr:uid="{00000000-0005-0000-0000-0000DA000000}"/>
    <cellStyle name="Lien hypertexte visité 272" xfId="265" xr:uid="{00000000-0005-0000-0000-0000DB000000}"/>
    <cellStyle name="Lien hypertexte visité 273" xfId="266" xr:uid="{00000000-0005-0000-0000-0000DC000000}"/>
    <cellStyle name="Lien hypertexte visité 274" xfId="267" xr:uid="{00000000-0005-0000-0000-0000DD000000}"/>
    <cellStyle name="Lien hypertexte visité 275" xfId="268" xr:uid="{00000000-0005-0000-0000-0000DE000000}"/>
    <cellStyle name="Lien hypertexte visité 276" xfId="269" xr:uid="{00000000-0005-0000-0000-0000DF000000}"/>
    <cellStyle name="Lien hypertexte visité 277" xfId="270" xr:uid="{00000000-0005-0000-0000-0000E0000000}"/>
    <cellStyle name="Lien hypertexte visité 278" xfId="271" xr:uid="{00000000-0005-0000-0000-0000E1000000}"/>
    <cellStyle name="Lien hypertexte visité 279" xfId="272" xr:uid="{00000000-0005-0000-0000-0000E2000000}"/>
    <cellStyle name="Lien hypertexte visité 28" xfId="273" xr:uid="{00000000-0005-0000-0000-0000E3000000}"/>
    <cellStyle name="Lien hypertexte visité 280" xfId="274" xr:uid="{00000000-0005-0000-0000-0000E4000000}"/>
    <cellStyle name="Lien hypertexte visité 281" xfId="275" xr:uid="{00000000-0005-0000-0000-0000E5000000}"/>
    <cellStyle name="Lien hypertexte visité 282" xfId="276" xr:uid="{00000000-0005-0000-0000-0000E6000000}"/>
    <cellStyle name="Lien hypertexte visité 283" xfId="277" xr:uid="{00000000-0005-0000-0000-0000E7000000}"/>
    <cellStyle name="Lien hypertexte visité 284" xfId="278" xr:uid="{00000000-0005-0000-0000-0000E8000000}"/>
    <cellStyle name="Lien hypertexte visité 285" xfId="279" xr:uid="{00000000-0005-0000-0000-0000E9000000}"/>
    <cellStyle name="Lien hypertexte visité 286" xfId="280" xr:uid="{00000000-0005-0000-0000-0000EA000000}"/>
    <cellStyle name="Lien hypertexte visité 287" xfId="281" xr:uid="{00000000-0005-0000-0000-0000EB000000}"/>
    <cellStyle name="Lien hypertexte visité 288" xfId="282" xr:uid="{00000000-0005-0000-0000-0000EC000000}"/>
    <cellStyle name="Lien hypertexte visité 289" xfId="283" xr:uid="{00000000-0005-0000-0000-0000ED000000}"/>
    <cellStyle name="Lien hypertexte visité 29" xfId="284" xr:uid="{00000000-0005-0000-0000-0000EE000000}"/>
    <cellStyle name="Lien hypertexte visité 290" xfId="285" xr:uid="{00000000-0005-0000-0000-0000EF000000}"/>
    <cellStyle name="Lien hypertexte visité 291" xfId="286" xr:uid="{00000000-0005-0000-0000-0000F0000000}"/>
    <cellStyle name="Lien hypertexte visité 292" xfId="287" xr:uid="{00000000-0005-0000-0000-0000F1000000}"/>
    <cellStyle name="Lien hypertexte visité 293" xfId="288" xr:uid="{00000000-0005-0000-0000-0000F2000000}"/>
    <cellStyle name="Lien hypertexte visité 294" xfId="289" xr:uid="{00000000-0005-0000-0000-0000F3000000}"/>
    <cellStyle name="Lien hypertexte visité 295" xfId="290" xr:uid="{00000000-0005-0000-0000-0000F4000000}"/>
    <cellStyle name="Lien hypertexte visité 296" xfId="291" xr:uid="{00000000-0005-0000-0000-0000F5000000}"/>
    <cellStyle name="Lien hypertexte visité 297" xfId="292" xr:uid="{00000000-0005-0000-0000-0000F6000000}"/>
    <cellStyle name="Lien hypertexte visité 298" xfId="293" xr:uid="{00000000-0005-0000-0000-0000F7000000}"/>
    <cellStyle name="Lien hypertexte visité 299" xfId="294" xr:uid="{00000000-0005-0000-0000-0000F8000000}"/>
    <cellStyle name="Lien hypertexte visité 3" xfId="295" xr:uid="{00000000-0005-0000-0000-0000F9000000}"/>
    <cellStyle name="Lien hypertexte visité 30" xfId="296" xr:uid="{00000000-0005-0000-0000-0000FA000000}"/>
    <cellStyle name="Lien hypertexte visité 300" xfId="297" xr:uid="{00000000-0005-0000-0000-0000FB000000}"/>
    <cellStyle name="Lien hypertexte visité 301" xfId="298" xr:uid="{00000000-0005-0000-0000-0000FC000000}"/>
    <cellStyle name="Lien hypertexte visité 302" xfId="299" xr:uid="{00000000-0005-0000-0000-0000FD000000}"/>
    <cellStyle name="Lien hypertexte visité 303" xfId="300" xr:uid="{00000000-0005-0000-0000-0000FE000000}"/>
    <cellStyle name="Lien hypertexte visité 304" xfId="301" xr:uid="{00000000-0005-0000-0000-0000FF000000}"/>
    <cellStyle name="Lien hypertexte visité 305" xfId="302" xr:uid="{00000000-0005-0000-0000-000000010000}"/>
    <cellStyle name="Lien hypertexte visité 306" xfId="303" xr:uid="{00000000-0005-0000-0000-000001010000}"/>
    <cellStyle name="Lien hypertexte visité 307" xfId="304" xr:uid="{00000000-0005-0000-0000-000002010000}"/>
    <cellStyle name="Lien hypertexte visité 308" xfId="305" xr:uid="{00000000-0005-0000-0000-000003010000}"/>
    <cellStyle name="Lien hypertexte visité 309" xfId="306" xr:uid="{00000000-0005-0000-0000-000004010000}"/>
    <cellStyle name="Lien hypertexte visité 31" xfId="307" xr:uid="{00000000-0005-0000-0000-000005010000}"/>
    <cellStyle name="Lien hypertexte visité 310" xfId="308" xr:uid="{00000000-0005-0000-0000-000006010000}"/>
    <cellStyle name="Lien hypertexte visité 311" xfId="309" xr:uid="{00000000-0005-0000-0000-000007010000}"/>
    <cellStyle name="Lien hypertexte visité 312" xfId="310" xr:uid="{00000000-0005-0000-0000-000008010000}"/>
    <cellStyle name="Lien hypertexte visité 313" xfId="311" xr:uid="{00000000-0005-0000-0000-000009010000}"/>
    <cellStyle name="Lien hypertexte visité 314" xfId="312" xr:uid="{00000000-0005-0000-0000-00000A010000}"/>
    <cellStyle name="Lien hypertexte visité 315" xfId="313" xr:uid="{00000000-0005-0000-0000-00000B010000}"/>
    <cellStyle name="Lien hypertexte visité 316" xfId="314" xr:uid="{00000000-0005-0000-0000-00000C010000}"/>
    <cellStyle name="Lien hypertexte visité 317" xfId="315" xr:uid="{00000000-0005-0000-0000-00000D010000}"/>
    <cellStyle name="Lien hypertexte visité 318" xfId="316" xr:uid="{00000000-0005-0000-0000-00000E010000}"/>
    <cellStyle name="Lien hypertexte visité 319" xfId="317" xr:uid="{00000000-0005-0000-0000-00000F010000}"/>
    <cellStyle name="Lien hypertexte visité 32" xfId="318" xr:uid="{00000000-0005-0000-0000-000010010000}"/>
    <cellStyle name="Lien hypertexte visité 320" xfId="319" xr:uid="{00000000-0005-0000-0000-000011010000}"/>
    <cellStyle name="Lien hypertexte visité 321" xfId="320" xr:uid="{00000000-0005-0000-0000-000012010000}"/>
    <cellStyle name="Lien hypertexte visité 322" xfId="321" xr:uid="{00000000-0005-0000-0000-000013010000}"/>
    <cellStyle name="Lien hypertexte visité 323" xfId="322" xr:uid="{00000000-0005-0000-0000-000014010000}"/>
    <cellStyle name="Lien hypertexte visité 324" xfId="323" xr:uid="{00000000-0005-0000-0000-000015010000}"/>
    <cellStyle name="Lien hypertexte visité 325" xfId="324" xr:uid="{00000000-0005-0000-0000-000016010000}"/>
    <cellStyle name="Lien hypertexte visité 326" xfId="325" xr:uid="{00000000-0005-0000-0000-000017010000}"/>
    <cellStyle name="Lien hypertexte visité 327" xfId="326" xr:uid="{00000000-0005-0000-0000-000018010000}"/>
    <cellStyle name="Lien hypertexte visité 328" xfId="327" xr:uid="{00000000-0005-0000-0000-000019010000}"/>
    <cellStyle name="Lien hypertexte visité 329" xfId="328" xr:uid="{00000000-0005-0000-0000-00001A010000}"/>
    <cellStyle name="Lien hypertexte visité 33" xfId="329" xr:uid="{00000000-0005-0000-0000-00001B010000}"/>
    <cellStyle name="Lien hypertexte visité 330" xfId="330" xr:uid="{00000000-0005-0000-0000-00001C010000}"/>
    <cellStyle name="Lien hypertexte visité 331" xfId="331" xr:uid="{00000000-0005-0000-0000-00001D010000}"/>
    <cellStyle name="Lien hypertexte visité 332" xfId="332" xr:uid="{00000000-0005-0000-0000-00001E010000}"/>
    <cellStyle name="Lien hypertexte visité 333" xfId="333" xr:uid="{00000000-0005-0000-0000-00001F010000}"/>
    <cellStyle name="Lien hypertexte visité 334" xfId="334" xr:uid="{00000000-0005-0000-0000-000020010000}"/>
    <cellStyle name="Lien hypertexte visité 335" xfId="335" xr:uid="{00000000-0005-0000-0000-000021010000}"/>
    <cellStyle name="Lien hypertexte visité 336" xfId="336" xr:uid="{00000000-0005-0000-0000-000022010000}"/>
    <cellStyle name="Lien hypertexte visité 337" xfId="337" xr:uid="{00000000-0005-0000-0000-000023010000}"/>
    <cellStyle name="Lien hypertexte visité 338" xfId="338" xr:uid="{00000000-0005-0000-0000-000024010000}"/>
    <cellStyle name="Lien hypertexte visité 339" xfId="339" xr:uid="{00000000-0005-0000-0000-000025010000}"/>
    <cellStyle name="Lien hypertexte visité 34" xfId="340" xr:uid="{00000000-0005-0000-0000-000026010000}"/>
    <cellStyle name="Lien hypertexte visité 340" xfId="341" xr:uid="{00000000-0005-0000-0000-000027010000}"/>
    <cellStyle name="Lien hypertexte visité 341" xfId="342" xr:uid="{00000000-0005-0000-0000-000028010000}"/>
    <cellStyle name="Lien hypertexte visité 342" xfId="343" xr:uid="{00000000-0005-0000-0000-000029010000}"/>
    <cellStyle name="Lien hypertexte visité 343" xfId="344" xr:uid="{00000000-0005-0000-0000-00002A010000}"/>
    <cellStyle name="Lien hypertexte visité 344" xfId="345" xr:uid="{00000000-0005-0000-0000-00002B010000}"/>
    <cellStyle name="Lien hypertexte visité 345" xfId="346" xr:uid="{00000000-0005-0000-0000-00002C010000}"/>
    <cellStyle name="Lien hypertexte visité 346" xfId="347" xr:uid="{00000000-0005-0000-0000-00002D010000}"/>
    <cellStyle name="Lien hypertexte visité 347" xfId="348" xr:uid="{00000000-0005-0000-0000-00002E010000}"/>
    <cellStyle name="Lien hypertexte visité 348" xfId="349" xr:uid="{00000000-0005-0000-0000-00002F010000}"/>
    <cellStyle name="Lien hypertexte visité 349" xfId="350" xr:uid="{00000000-0005-0000-0000-000030010000}"/>
    <cellStyle name="Lien hypertexte visité 35" xfId="351" xr:uid="{00000000-0005-0000-0000-000031010000}"/>
    <cellStyle name="Lien hypertexte visité 350" xfId="352" xr:uid="{00000000-0005-0000-0000-000032010000}"/>
    <cellStyle name="Lien hypertexte visité 351" xfId="353" xr:uid="{00000000-0005-0000-0000-000033010000}"/>
    <cellStyle name="Lien hypertexte visité 352" xfId="354" xr:uid="{00000000-0005-0000-0000-000034010000}"/>
    <cellStyle name="Lien hypertexte visité 353" xfId="355" xr:uid="{00000000-0005-0000-0000-000035010000}"/>
    <cellStyle name="Lien hypertexte visité 354" xfId="356" xr:uid="{00000000-0005-0000-0000-000036010000}"/>
    <cellStyle name="Lien hypertexte visité 355" xfId="357" xr:uid="{00000000-0005-0000-0000-000037010000}"/>
    <cellStyle name="Lien hypertexte visité 356" xfId="358" xr:uid="{00000000-0005-0000-0000-000038010000}"/>
    <cellStyle name="Lien hypertexte visité 357" xfId="359" xr:uid="{00000000-0005-0000-0000-000039010000}"/>
    <cellStyle name="Lien hypertexte visité 358" xfId="360" xr:uid="{00000000-0005-0000-0000-00003A010000}"/>
    <cellStyle name="Lien hypertexte visité 359" xfId="361" xr:uid="{00000000-0005-0000-0000-00003B010000}"/>
    <cellStyle name="Lien hypertexte visité 36" xfId="362" xr:uid="{00000000-0005-0000-0000-00003C010000}"/>
    <cellStyle name="Lien hypertexte visité 360" xfId="363" xr:uid="{00000000-0005-0000-0000-00003D010000}"/>
    <cellStyle name="Lien hypertexte visité 361" xfId="364" xr:uid="{00000000-0005-0000-0000-00003E010000}"/>
    <cellStyle name="Lien hypertexte visité 362" xfId="365" xr:uid="{00000000-0005-0000-0000-00003F010000}"/>
    <cellStyle name="Lien hypertexte visité 363" xfId="366" xr:uid="{00000000-0005-0000-0000-000040010000}"/>
    <cellStyle name="Lien hypertexte visité 364" xfId="367" xr:uid="{00000000-0005-0000-0000-000041010000}"/>
    <cellStyle name="Lien hypertexte visité 365" xfId="368" xr:uid="{00000000-0005-0000-0000-000042010000}"/>
    <cellStyle name="Lien hypertexte visité 366" xfId="369" xr:uid="{00000000-0005-0000-0000-000043010000}"/>
    <cellStyle name="Lien hypertexte visité 367" xfId="370" xr:uid="{00000000-0005-0000-0000-000044010000}"/>
    <cellStyle name="Lien hypertexte visité 368" xfId="371" xr:uid="{00000000-0005-0000-0000-000045010000}"/>
    <cellStyle name="Lien hypertexte visité 369" xfId="372" xr:uid="{00000000-0005-0000-0000-000046010000}"/>
    <cellStyle name="Lien hypertexte visité 37" xfId="373" xr:uid="{00000000-0005-0000-0000-000047010000}"/>
    <cellStyle name="Lien hypertexte visité 370" xfId="374" xr:uid="{00000000-0005-0000-0000-000048010000}"/>
    <cellStyle name="Lien hypertexte visité 371" xfId="375" xr:uid="{00000000-0005-0000-0000-000049010000}"/>
    <cellStyle name="Lien hypertexte visité 372" xfId="376" xr:uid="{00000000-0005-0000-0000-00004A010000}"/>
    <cellStyle name="Lien hypertexte visité 373" xfId="377" xr:uid="{00000000-0005-0000-0000-00004B010000}"/>
    <cellStyle name="Lien hypertexte visité 374" xfId="378" xr:uid="{00000000-0005-0000-0000-00004C010000}"/>
    <cellStyle name="Lien hypertexte visité 375" xfId="379" xr:uid="{00000000-0005-0000-0000-00004D010000}"/>
    <cellStyle name="Lien hypertexte visité 376" xfId="380" xr:uid="{00000000-0005-0000-0000-00004E010000}"/>
    <cellStyle name="Lien hypertexte visité 377" xfId="381" xr:uid="{00000000-0005-0000-0000-00004F010000}"/>
    <cellStyle name="Lien hypertexte visité 378" xfId="382" xr:uid="{00000000-0005-0000-0000-000050010000}"/>
    <cellStyle name="Lien hypertexte visité 379" xfId="383" xr:uid="{00000000-0005-0000-0000-000051010000}"/>
    <cellStyle name="Lien hypertexte visité 38" xfId="384" xr:uid="{00000000-0005-0000-0000-000052010000}"/>
    <cellStyle name="Lien hypertexte visité 380" xfId="385" xr:uid="{00000000-0005-0000-0000-000053010000}"/>
    <cellStyle name="Lien hypertexte visité 381" xfId="386" xr:uid="{00000000-0005-0000-0000-000054010000}"/>
    <cellStyle name="Lien hypertexte visité 382" xfId="387" xr:uid="{00000000-0005-0000-0000-000055010000}"/>
    <cellStyle name="Lien hypertexte visité 383" xfId="388" xr:uid="{00000000-0005-0000-0000-000056010000}"/>
    <cellStyle name="Lien hypertexte visité 384" xfId="389" xr:uid="{00000000-0005-0000-0000-000057010000}"/>
    <cellStyle name="Lien hypertexte visité 385" xfId="390" xr:uid="{00000000-0005-0000-0000-000058010000}"/>
    <cellStyle name="Lien hypertexte visité 386" xfId="391" xr:uid="{00000000-0005-0000-0000-000059010000}"/>
    <cellStyle name="Lien hypertexte visité 387" xfId="392" xr:uid="{00000000-0005-0000-0000-00005A010000}"/>
    <cellStyle name="Lien hypertexte visité 388" xfId="393" xr:uid="{00000000-0005-0000-0000-00005B010000}"/>
    <cellStyle name="Lien hypertexte visité 389" xfId="394" xr:uid="{00000000-0005-0000-0000-00005C010000}"/>
    <cellStyle name="Lien hypertexte visité 39" xfId="395" xr:uid="{00000000-0005-0000-0000-00005D010000}"/>
    <cellStyle name="Lien hypertexte visité 390" xfId="396" xr:uid="{00000000-0005-0000-0000-00005E010000}"/>
    <cellStyle name="Lien hypertexte visité 391" xfId="397" xr:uid="{00000000-0005-0000-0000-00005F010000}"/>
    <cellStyle name="Lien hypertexte visité 392" xfId="398" xr:uid="{00000000-0005-0000-0000-000060010000}"/>
    <cellStyle name="Lien hypertexte visité 393" xfId="399" xr:uid="{00000000-0005-0000-0000-000061010000}"/>
    <cellStyle name="Lien hypertexte visité 394" xfId="400" xr:uid="{00000000-0005-0000-0000-000062010000}"/>
    <cellStyle name="Lien hypertexte visité 395" xfId="401" xr:uid="{00000000-0005-0000-0000-000063010000}"/>
    <cellStyle name="Lien hypertexte visité 396" xfId="402" xr:uid="{00000000-0005-0000-0000-000064010000}"/>
    <cellStyle name="Lien hypertexte visité 397" xfId="403" xr:uid="{00000000-0005-0000-0000-000065010000}"/>
    <cellStyle name="Lien hypertexte visité 398" xfId="404" xr:uid="{00000000-0005-0000-0000-000066010000}"/>
    <cellStyle name="Lien hypertexte visité 399" xfId="405" xr:uid="{00000000-0005-0000-0000-000067010000}"/>
    <cellStyle name="Lien hypertexte visité 4" xfId="406" xr:uid="{00000000-0005-0000-0000-000068010000}"/>
    <cellStyle name="Lien hypertexte visité 40" xfId="407" xr:uid="{00000000-0005-0000-0000-000069010000}"/>
    <cellStyle name="Lien hypertexte visité 400" xfId="408" xr:uid="{00000000-0005-0000-0000-00006A010000}"/>
    <cellStyle name="Lien hypertexte visité 401" xfId="409" xr:uid="{00000000-0005-0000-0000-00006B010000}"/>
    <cellStyle name="Lien hypertexte visité 402" xfId="410" xr:uid="{00000000-0005-0000-0000-00006C010000}"/>
    <cellStyle name="Lien hypertexte visité 403" xfId="411" xr:uid="{00000000-0005-0000-0000-00006D010000}"/>
    <cellStyle name="Lien hypertexte visité 404" xfId="412" xr:uid="{00000000-0005-0000-0000-00006E010000}"/>
    <cellStyle name="Lien hypertexte visité 405" xfId="413" xr:uid="{00000000-0005-0000-0000-00006F010000}"/>
    <cellStyle name="Lien hypertexte visité 406" xfId="414" xr:uid="{00000000-0005-0000-0000-000070010000}"/>
    <cellStyle name="Lien hypertexte visité 407" xfId="415" xr:uid="{00000000-0005-0000-0000-000071010000}"/>
    <cellStyle name="Lien hypertexte visité 408" xfId="416" xr:uid="{00000000-0005-0000-0000-000072010000}"/>
    <cellStyle name="Lien hypertexte visité 409" xfId="417" xr:uid="{00000000-0005-0000-0000-000073010000}"/>
    <cellStyle name="Lien hypertexte visité 41" xfId="418" xr:uid="{00000000-0005-0000-0000-000074010000}"/>
    <cellStyle name="Lien hypertexte visité 410" xfId="419" xr:uid="{00000000-0005-0000-0000-000075010000}"/>
    <cellStyle name="Lien hypertexte visité 411" xfId="420" xr:uid="{00000000-0005-0000-0000-000076010000}"/>
    <cellStyle name="Lien hypertexte visité 412" xfId="421" xr:uid="{00000000-0005-0000-0000-000077010000}"/>
    <cellStyle name="Lien hypertexte visité 413" xfId="422" xr:uid="{00000000-0005-0000-0000-000078010000}"/>
    <cellStyle name="Lien hypertexte visité 414" xfId="423" xr:uid="{00000000-0005-0000-0000-000079010000}"/>
    <cellStyle name="Lien hypertexte visité 415" xfId="424" xr:uid="{00000000-0005-0000-0000-00007A010000}"/>
    <cellStyle name="Lien hypertexte visité 416" xfId="425" xr:uid="{00000000-0005-0000-0000-00007B010000}"/>
    <cellStyle name="Lien hypertexte visité 417" xfId="426" xr:uid="{00000000-0005-0000-0000-00007C010000}"/>
    <cellStyle name="Lien hypertexte visité 418" xfId="427" xr:uid="{00000000-0005-0000-0000-00007D010000}"/>
    <cellStyle name="Lien hypertexte visité 419" xfId="428" xr:uid="{00000000-0005-0000-0000-00007E010000}"/>
    <cellStyle name="Lien hypertexte visité 42" xfId="429" xr:uid="{00000000-0005-0000-0000-00007F010000}"/>
    <cellStyle name="Lien hypertexte visité 420" xfId="430" xr:uid="{00000000-0005-0000-0000-000080010000}"/>
    <cellStyle name="Lien hypertexte visité 421" xfId="431" xr:uid="{00000000-0005-0000-0000-000081010000}"/>
    <cellStyle name="Lien hypertexte visité 422" xfId="432" xr:uid="{00000000-0005-0000-0000-000082010000}"/>
    <cellStyle name="Lien hypertexte visité 423" xfId="433" xr:uid="{00000000-0005-0000-0000-000083010000}"/>
    <cellStyle name="Lien hypertexte visité 424" xfId="434" xr:uid="{00000000-0005-0000-0000-000084010000}"/>
    <cellStyle name="Lien hypertexte visité 425" xfId="435" xr:uid="{00000000-0005-0000-0000-000085010000}"/>
    <cellStyle name="Lien hypertexte visité 426" xfId="436" xr:uid="{00000000-0005-0000-0000-000086010000}"/>
    <cellStyle name="Lien hypertexte visité 427" xfId="437" xr:uid="{00000000-0005-0000-0000-000087010000}"/>
    <cellStyle name="Lien hypertexte visité 428" xfId="438" xr:uid="{00000000-0005-0000-0000-000088010000}"/>
    <cellStyle name="Lien hypertexte visité 429" xfId="439" xr:uid="{00000000-0005-0000-0000-000089010000}"/>
    <cellStyle name="Lien hypertexte visité 43" xfId="440" xr:uid="{00000000-0005-0000-0000-00008A010000}"/>
    <cellStyle name="Lien hypertexte visité 430" xfId="441" xr:uid="{00000000-0005-0000-0000-00008B010000}"/>
    <cellStyle name="Lien hypertexte visité 431" xfId="442" xr:uid="{00000000-0005-0000-0000-00008C010000}"/>
    <cellStyle name="Lien hypertexte visité 432" xfId="443" xr:uid="{00000000-0005-0000-0000-00008D010000}"/>
    <cellStyle name="Lien hypertexte visité 433" xfId="444" xr:uid="{00000000-0005-0000-0000-00008E010000}"/>
    <cellStyle name="Lien hypertexte visité 434" xfId="445" xr:uid="{00000000-0005-0000-0000-00008F010000}"/>
    <cellStyle name="Lien hypertexte visité 435" xfId="446" xr:uid="{00000000-0005-0000-0000-000090010000}"/>
    <cellStyle name="Lien hypertexte visité 436" xfId="447" xr:uid="{00000000-0005-0000-0000-000091010000}"/>
    <cellStyle name="Lien hypertexte visité 437" xfId="448" xr:uid="{00000000-0005-0000-0000-000092010000}"/>
    <cellStyle name="Lien hypertexte visité 438" xfId="449" xr:uid="{00000000-0005-0000-0000-000093010000}"/>
    <cellStyle name="Lien hypertexte visité 439" xfId="450" xr:uid="{00000000-0005-0000-0000-000094010000}"/>
    <cellStyle name="Lien hypertexte visité 44" xfId="451" xr:uid="{00000000-0005-0000-0000-000095010000}"/>
    <cellStyle name="Lien hypertexte visité 440" xfId="452" xr:uid="{00000000-0005-0000-0000-000096010000}"/>
    <cellStyle name="Lien hypertexte visité 441" xfId="453" xr:uid="{00000000-0005-0000-0000-000097010000}"/>
    <cellStyle name="Lien hypertexte visité 442" xfId="454" xr:uid="{00000000-0005-0000-0000-000098010000}"/>
    <cellStyle name="Lien hypertexte visité 443" xfId="455" xr:uid="{00000000-0005-0000-0000-000099010000}"/>
    <cellStyle name="Lien hypertexte visité 444" xfId="456" xr:uid="{00000000-0005-0000-0000-00009A010000}"/>
    <cellStyle name="Lien hypertexte visité 445" xfId="457" xr:uid="{00000000-0005-0000-0000-00009B010000}"/>
    <cellStyle name="Lien hypertexte visité 446" xfId="458" xr:uid="{00000000-0005-0000-0000-00009C010000}"/>
    <cellStyle name="Lien hypertexte visité 447" xfId="459" xr:uid="{00000000-0005-0000-0000-00009D010000}"/>
    <cellStyle name="Lien hypertexte visité 448" xfId="460" xr:uid="{00000000-0005-0000-0000-00009E010000}"/>
    <cellStyle name="Lien hypertexte visité 449" xfId="461" xr:uid="{00000000-0005-0000-0000-00009F010000}"/>
    <cellStyle name="Lien hypertexte visité 45" xfId="462" xr:uid="{00000000-0005-0000-0000-0000A0010000}"/>
    <cellStyle name="Lien hypertexte visité 450" xfId="463" xr:uid="{00000000-0005-0000-0000-0000A1010000}"/>
    <cellStyle name="Lien hypertexte visité 451" xfId="464" xr:uid="{00000000-0005-0000-0000-0000A2010000}"/>
    <cellStyle name="Lien hypertexte visité 452" xfId="465" xr:uid="{00000000-0005-0000-0000-0000A3010000}"/>
    <cellStyle name="Lien hypertexte visité 453" xfId="466" xr:uid="{00000000-0005-0000-0000-0000A4010000}"/>
    <cellStyle name="Lien hypertexte visité 454" xfId="467" xr:uid="{00000000-0005-0000-0000-0000A5010000}"/>
    <cellStyle name="Lien hypertexte visité 455" xfId="468" xr:uid="{00000000-0005-0000-0000-0000A6010000}"/>
    <cellStyle name="Lien hypertexte visité 456" xfId="469" xr:uid="{00000000-0005-0000-0000-0000A7010000}"/>
    <cellStyle name="Lien hypertexte visité 457" xfId="470" xr:uid="{00000000-0005-0000-0000-0000A8010000}"/>
    <cellStyle name="Lien hypertexte visité 458" xfId="471" xr:uid="{00000000-0005-0000-0000-0000A9010000}"/>
    <cellStyle name="Lien hypertexte visité 459" xfId="472" xr:uid="{00000000-0005-0000-0000-0000AA010000}"/>
    <cellStyle name="Lien hypertexte visité 46" xfId="473" xr:uid="{00000000-0005-0000-0000-0000AB010000}"/>
    <cellStyle name="Lien hypertexte visité 460" xfId="474" xr:uid="{00000000-0005-0000-0000-0000AC010000}"/>
    <cellStyle name="Lien hypertexte visité 461" xfId="475" xr:uid="{00000000-0005-0000-0000-0000AD010000}"/>
    <cellStyle name="Lien hypertexte visité 462" xfId="476" xr:uid="{00000000-0005-0000-0000-0000AE010000}"/>
    <cellStyle name="Lien hypertexte visité 463" xfId="477" xr:uid="{00000000-0005-0000-0000-0000AF010000}"/>
    <cellStyle name="Lien hypertexte visité 464" xfId="478" xr:uid="{00000000-0005-0000-0000-0000B0010000}"/>
    <cellStyle name="Lien hypertexte visité 465" xfId="479" xr:uid="{00000000-0005-0000-0000-0000B1010000}"/>
    <cellStyle name="Lien hypertexte visité 466" xfId="480" xr:uid="{00000000-0005-0000-0000-0000B2010000}"/>
    <cellStyle name="Lien hypertexte visité 467" xfId="481" xr:uid="{00000000-0005-0000-0000-0000B3010000}"/>
    <cellStyle name="Lien hypertexte visité 468" xfId="482" xr:uid="{00000000-0005-0000-0000-0000B4010000}"/>
    <cellStyle name="Lien hypertexte visité 469" xfId="483" xr:uid="{00000000-0005-0000-0000-0000B5010000}"/>
    <cellStyle name="Lien hypertexte visité 47" xfId="484" xr:uid="{00000000-0005-0000-0000-0000B6010000}"/>
    <cellStyle name="Lien hypertexte visité 470" xfId="485" xr:uid="{00000000-0005-0000-0000-0000B7010000}"/>
    <cellStyle name="Lien hypertexte visité 471" xfId="486" xr:uid="{00000000-0005-0000-0000-0000B8010000}"/>
    <cellStyle name="Lien hypertexte visité 472" xfId="487" xr:uid="{00000000-0005-0000-0000-0000B9010000}"/>
    <cellStyle name="Lien hypertexte visité 473" xfId="488" xr:uid="{00000000-0005-0000-0000-0000BA010000}"/>
    <cellStyle name="Lien hypertexte visité 474" xfId="489" xr:uid="{00000000-0005-0000-0000-0000BB010000}"/>
    <cellStyle name="Lien hypertexte visité 475" xfId="490" xr:uid="{00000000-0005-0000-0000-0000BC010000}"/>
    <cellStyle name="Lien hypertexte visité 476" xfId="491" xr:uid="{00000000-0005-0000-0000-0000BD010000}"/>
    <cellStyle name="Lien hypertexte visité 477" xfId="492" xr:uid="{00000000-0005-0000-0000-0000BE010000}"/>
    <cellStyle name="Lien hypertexte visité 478" xfId="493" xr:uid="{00000000-0005-0000-0000-0000BF010000}"/>
    <cellStyle name="Lien hypertexte visité 479" xfId="494" xr:uid="{00000000-0005-0000-0000-0000C0010000}"/>
    <cellStyle name="Lien hypertexte visité 48" xfId="495" xr:uid="{00000000-0005-0000-0000-0000C1010000}"/>
    <cellStyle name="Lien hypertexte visité 480" xfId="496" xr:uid="{00000000-0005-0000-0000-0000C2010000}"/>
    <cellStyle name="Lien hypertexte visité 481" xfId="497" xr:uid="{00000000-0005-0000-0000-0000C3010000}"/>
    <cellStyle name="Lien hypertexte visité 482" xfId="498" xr:uid="{00000000-0005-0000-0000-0000C4010000}"/>
    <cellStyle name="Lien hypertexte visité 483" xfId="499" xr:uid="{00000000-0005-0000-0000-0000C5010000}"/>
    <cellStyle name="Lien hypertexte visité 484" xfId="500" xr:uid="{00000000-0005-0000-0000-0000C6010000}"/>
    <cellStyle name="Lien hypertexte visité 485" xfId="501" xr:uid="{00000000-0005-0000-0000-0000C7010000}"/>
    <cellStyle name="Lien hypertexte visité 486" xfId="502" xr:uid="{00000000-0005-0000-0000-0000C8010000}"/>
    <cellStyle name="Lien hypertexte visité 487" xfId="503" xr:uid="{00000000-0005-0000-0000-0000C9010000}"/>
    <cellStyle name="Lien hypertexte visité 488" xfId="504" xr:uid="{00000000-0005-0000-0000-0000CA010000}"/>
    <cellStyle name="Lien hypertexte visité 489" xfId="505" xr:uid="{00000000-0005-0000-0000-0000CB010000}"/>
    <cellStyle name="Lien hypertexte visité 49" xfId="506" xr:uid="{00000000-0005-0000-0000-0000CC010000}"/>
    <cellStyle name="Lien hypertexte visité 490" xfId="507" xr:uid="{00000000-0005-0000-0000-0000CD010000}"/>
    <cellStyle name="Lien hypertexte visité 491" xfId="508" xr:uid="{00000000-0005-0000-0000-0000CE010000}"/>
    <cellStyle name="Lien hypertexte visité 492" xfId="509" xr:uid="{00000000-0005-0000-0000-0000CF010000}"/>
    <cellStyle name="Lien hypertexte visité 493" xfId="510" xr:uid="{00000000-0005-0000-0000-0000D0010000}"/>
    <cellStyle name="Lien hypertexte visité 494" xfId="511" xr:uid="{00000000-0005-0000-0000-0000D1010000}"/>
    <cellStyle name="Lien hypertexte visité 495" xfId="512" xr:uid="{00000000-0005-0000-0000-0000D2010000}"/>
    <cellStyle name="Lien hypertexte visité 496" xfId="513" xr:uid="{00000000-0005-0000-0000-0000D3010000}"/>
    <cellStyle name="Lien hypertexte visité 497" xfId="514" xr:uid="{00000000-0005-0000-0000-0000D4010000}"/>
    <cellStyle name="Lien hypertexte visité 498" xfId="515" xr:uid="{00000000-0005-0000-0000-0000D5010000}"/>
    <cellStyle name="Lien hypertexte visité 499" xfId="516" xr:uid="{00000000-0005-0000-0000-0000D6010000}"/>
    <cellStyle name="Lien hypertexte visité 5" xfId="517" xr:uid="{00000000-0005-0000-0000-0000D7010000}"/>
    <cellStyle name="Lien hypertexte visité 50" xfId="518" xr:uid="{00000000-0005-0000-0000-0000D8010000}"/>
    <cellStyle name="Lien hypertexte visité 500" xfId="519" xr:uid="{00000000-0005-0000-0000-0000D9010000}"/>
    <cellStyle name="Lien hypertexte visité 501" xfId="520" xr:uid="{00000000-0005-0000-0000-0000DA010000}"/>
    <cellStyle name="Lien hypertexte visité 502" xfId="521" xr:uid="{00000000-0005-0000-0000-0000DB010000}"/>
    <cellStyle name="Lien hypertexte visité 503" xfId="522" xr:uid="{00000000-0005-0000-0000-0000DC010000}"/>
    <cellStyle name="Lien hypertexte visité 504" xfId="523" xr:uid="{00000000-0005-0000-0000-0000DD010000}"/>
    <cellStyle name="Lien hypertexte visité 505" xfId="524" xr:uid="{00000000-0005-0000-0000-0000DE010000}"/>
    <cellStyle name="Lien hypertexte visité 506" xfId="525" xr:uid="{00000000-0005-0000-0000-0000DF010000}"/>
    <cellStyle name="Lien hypertexte visité 507" xfId="526" xr:uid="{00000000-0005-0000-0000-0000E0010000}"/>
    <cellStyle name="Lien hypertexte visité 508" xfId="527" xr:uid="{00000000-0005-0000-0000-0000E1010000}"/>
    <cellStyle name="Lien hypertexte visité 509" xfId="528" xr:uid="{00000000-0005-0000-0000-0000E2010000}"/>
    <cellStyle name="Lien hypertexte visité 51" xfId="529" xr:uid="{00000000-0005-0000-0000-0000E3010000}"/>
    <cellStyle name="Lien hypertexte visité 510" xfId="530" xr:uid="{00000000-0005-0000-0000-0000E4010000}"/>
    <cellStyle name="Lien hypertexte visité 511" xfId="531" xr:uid="{00000000-0005-0000-0000-0000E5010000}"/>
    <cellStyle name="Lien hypertexte visité 512" xfId="532" xr:uid="{00000000-0005-0000-0000-0000E6010000}"/>
    <cellStyle name="Lien hypertexte visité 513" xfId="533" xr:uid="{00000000-0005-0000-0000-0000E7010000}"/>
    <cellStyle name="Lien hypertexte visité 514" xfId="534" xr:uid="{00000000-0005-0000-0000-0000E8010000}"/>
    <cellStyle name="Lien hypertexte visité 515" xfId="535" xr:uid="{00000000-0005-0000-0000-0000E9010000}"/>
    <cellStyle name="Lien hypertexte visité 516" xfId="536" xr:uid="{00000000-0005-0000-0000-0000EA010000}"/>
    <cellStyle name="Lien hypertexte visité 517" xfId="537" xr:uid="{00000000-0005-0000-0000-0000EB010000}"/>
    <cellStyle name="Lien hypertexte visité 518" xfId="538" xr:uid="{00000000-0005-0000-0000-0000EC010000}"/>
    <cellStyle name="Lien hypertexte visité 519" xfId="539" xr:uid="{00000000-0005-0000-0000-0000ED010000}"/>
    <cellStyle name="Lien hypertexte visité 52" xfId="540" xr:uid="{00000000-0005-0000-0000-0000EE010000}"/>
    <cellStyle name="Lien hypertexte visité 520" xfId="541" xr:uid="{00000000-0005-0000-0000-0000EF010000}"/>
    <cellStyle name="Lien hypertexte visité 521" xfId="542" xr:uid="{00000000-0005-0000-0000-0000F0010000}"/>
    <cellStyle name="Lien hypertexte visité 522" xfId="543" xr:uid="{00000000-0005-0000-0000-0000F1010000}"/>
    <cellStyle name="Lien hypertexte visité 523" xfId="544" xr:uid="{00000000-0005-0000-0000-0000F2010000}"/>
    <cellStyle name="Lien hypertexte visité 524" xfId="545" xr:uid="{00000000-0005-0000-0000-0000F3010000}"/>
    <cellStyle name="Lien hypertexte visité 525" xfId="546" xr:uid="{00000000-0005-0000-0000-0000F4010000}"/>
    <cellStyle name="Lien hypertexte visité 526" xfId="547" xr:uid="{00000000-0005-0000-0000-0000F5010000}"/>
    <cellStyle name="Lien hypertexte visité 527" xfId="548" xr:uid="{00000000-0005-0000-0000-0000F6010000}"/>
    <cellStyle name="Lien hypertexte visité 528" xfId="549" xr:uid="{00000000-0005-0000-0000-0000F7010000}"/>
    <cellStyle name="Lien hypertexte visité 529" xfId="550" xr:uid="{00000000-0005-0000-0000-0000F8010000}"/>
    <cellStyle name="Lien hypertexte visité 53" xfId="551" xr:uid="{00000000-0005-0000-0000-0000F9010000}"/>
    <cellStyle name="Lien hypertexte visité 530" xfId="552" xr:uid="{00000000-0005-0000-0000-0000FA010000}"/>
    <cellStyle name="Lien hypertexte visité 531" xfId="553" xr:uid="{00000000-0005-0000-0000-0000FB010000}"/>
    <cellStyle name="Lien hypertexte visité 532" xfId="554" xr:uid="{00000000-0005-0000-0000-0000FC010000}"/>
    <cellStyle name="Lien hypertexte visité 533" xfId="555" xr:uid="{00000000-0005-0000-0000-0000FD010000}"/>
    <cellStyle name="Lien hypertexte visité 534" xfId="556" xr:uid="{00000000-0005-0000-0000-0000FE010000}"/>
    <cellStyle name="Lien hypertexte visité 535" xfId="557" xr:uid="{00000000-0005-0000-0000-0000FF010000}"/>
    <cellStyle name="Lien hypertexte visité 536" xfId="558" xr:uid="{00000000-0005-0000-0000-000000020000}"/>
    <cellStyle name="Lien hypertexte visité 537" xfId="559" xr:uid="{00000000-0005-0000-0000-000001020000}"/>
    <cellStyle name="Lien hypertexte visité 538" xfId="560" xr:uid="{00000000-0005-0000-0000-000002020000}"/>
    <cellStyle name="Lien hypertexte visité 539" xfId="561" xr:uid="{00000000-0005-0000-0000-000003020000}"/>
    <cellStyle name="Lien hypertexte visité 54" xfId="562" xr:uid="{00000000-0005-0000-0000-000004020000}"/>
    <cellStyle name="Lien hypertexte visité 540" xfId="563" xr:uid="{00000000-0005-0000-0000-000005020000}"/>
    <cellStyle name="Lien hypertexte visité 541" xfId="564" xr:uid="{00000000-0005-0000-0000-000006020000}"/>
    <cellStyle name="Lien hypertexte visité 542" xfId="565" xr:uid="{00000000-0005-0000-0000-000007020000}"/>
    <cellStyle name="Lien hypertexte visité 543" xfId="566" xr:uid="{00000000-0005-0000-0000-000008020000}"/>
    <cellStyle name="Lien hypertexte visité 544" xfId="567" xr:uid="{00000000-0005-0000-0000-000009020000}"/>
    <cellStyle name="Lien hypertexte visité 545" xfId="568" xr:uid="{00000000-0005-0000-0000-00000A020000}"/>
    <cellStyle name="Lien hypertexte visité 546" xfId="569" xr:uid="{00000000-0005-0000-0000-00000B020000}"/>
    <cellStyle name="Lien hypertexte visité 547" xfId="570" xr:uid="{00000000-0005-0000-0000-00000C020000}"/>
    <cellStyle name="Lien hypertexte visité 548" xfId="571" xr:uid="{00000000-0005-0000-0000-00000D020000}"/>
    <cellStyle name="Lien hypertexte visité 549" xfId="572" xr:uid="{00000000-0005-0000-0000-00000E020000}"/>
    <cellStyle name="Lien hypertexte visité 55" xfId="573" xr:uid="{00000000-0005-0000-0000-00000F020000}"/>
    <cellStyle name="Lien hypertexte visité 550" xfId="574" xr:uid="{00000000-0005-0000-0000-000010020000}"/>
    <cellStyle name="Lien hypertexte visité 551" xfId="575" xr:uid="{00000000-0005-0000-0000-000011020000}"/>
    <cellStyle name="Lien hypertexte visité 552" xfId="576" xr:uid="{00000000-0005-0000-0000-000012020000}"/>
    <cellStyle name="Lien hypertexte visité 553" xfId="577" xr:uid="{00000000-0005-0000-0000-000013020000}"/>
    <cellStyle name="Lien hypertexte visité 554" xfId="578" xr:uid="{00000000-0005-0000-0000-000014020000}"/>
    <cellStyle name="Lien hypertexte visité 555" xfId="579" xr:uid="{00000000-0005-0000-0000-000015020000}"/>
    <cellStyle name="Lien hypertexte visité 556" xfId="580" xr:uid="{00000000-0005-0000-0000-000016020000}"/>
    <cellStyle name="Lien hypertexte visité 557" xfId="581" xr:uid="{00000000-0005-0000-0000-000017020000}"/>
    <cellStyle name="Lien hypertexte visité 558" xfId="582" xr:uid="{00000000-0005-0000-0000-000018020000}"/>
    <cellStyle name="Lien hypertexte visité 559" xfId="583" xr:uid="{00000000-0005-0000-0000-000019020000}"/>
    <cellStyle name="Lien hypertexte visité 56" xfId="584" xr:uid="{00000000-0005-0000-0000-00001A020000}"/>
    <cellStyle name="Lien hypertexte visité 560" xfId="585" xr:uid="{00000000-0005-0000-0000-00001B020000}"/>
    <cellStyle name="Lien hypertexte visité 561" xfId="586" xr:uid="{00000000-0005-0000-0000-00001C020000}"/>
    <cellStyle name="Lien hypertexte visité 562" xfId="587" xr:uid="{00000000-0005-0000-0000-00001D020000}"/>
    <cellStyle name="Lien hypertexte visité 563" xfId="588" xr:uid="{00000000-0005-0000-0000-00001E020000}"/>
    <cellStyle name="Lien hypertexte visité 564" xfId="589" xr:uid="{00000000-0005-0000-0000-00001F020000}"/>
    <cellStyle name="Lien hypertexte visité 565" xfId="590" xr:uid="{00000000-0005-0000-0000-000020020000}"/>
    <cellStyle name="Lien hypertexte visité 566" xfId="591" xr:uid="{00000000-0005-0000-0000-000021020000}"/>
    <cellStyle name="Lien hypertexte visité 567" xfId="592" xr:uid="{00000000-0005-0000-0000-000022020000}"/>
    <cellStyle name="Lien hypertexte visité 568" xfId="593" xr:uid="{00000000-0005-0000-0000-000023020000}"/>
    <cellStyle name="Lien hypertexte visité 569" xfId="594" xr:uid="{00000000-0005-0000-0000-000024020000}"/>
    <cellStyle name="Lien hypertexte visité 57" xfId="595" xr:uid="{00000000-0005-0000-0000-000025020000}"/>
    <cellStyle name="Lien hypertexte visité 570" xfId="596" xr:uid="{00000000-0005-0000-0000-000026020000}"/>
    <cellStyle name="Lien hypertexte visité 571" xfId="597" xr:uid="{00000000-0005-0000-0000-000027020000}"/>
    <cellStyle name="Lien hypertexte visité 572" xfId="598" xr:uid="{00000000-0005-0000-0000-000028020000}"/>
    <cellStyle name="Lien hypertexte visité 573" xfId="599" xr:uid="{00000000-0005-0000-0000-000029020000}"/>
    <cellStyle name="Lien hypertexte visité 574" xfId="600" xr:uid="{00000000-0005-0000-0000-00002A020000}"/>
    <cellStyle name="Lien hypertexte visité 575" xfId="601" xr:uid="{00000000-0005-0000-0000-00002B020000}"/>
    <cellStyle name="Lien hypertexte visité 576" xfId="602" xr:uid="{00000000-0005-0000-0000-00002C020000}"/>
    <cellStyle name="Lien hypertexte visité 577" xfId="603" xr:uid="{00000000-0005-0000-0000-00002D020000}"/>
    <cellStyle name="Lien hypertexte visité 578" xfId="604" xr:uid="{00000000-0005-0000-0000-00002E020000}"/>
    <cellStyle name="Lien hypertexte visité 579" xfId="605" xr:uid="{00000000-0005-0000-0000-00002F020000}"/>
    <cellStyle name="Lien hypertexte visité 58" xfId="606" xr:uid="{00000000-0005-0000-0000-000030020000}"/>
    <cellStyle name="Lien hypertexte visité 580" xfId="607" xr:uid="{00000000-0005-0000-0000-000031020000}"/>
    <cellStyle name="Lien hypertexte visité 581" xfId="608" xr:uid="{00000000-0005-0000-0000-000032020000}"/>
    <cellStyle name="Lien hypertexte visité 582" xfId="609" xr:uid="{00000000-0005-0000-0000-000033020000}"/>
    <cellStyle name="Lien hypertexte visité 583" xfId="610" xr:uid="{00000000-0005-0000-0000-000034020000}"/>
    <cellStyle name="Lien hypertexte visité 584" xfId="611" xr:uid="{00000000-0005-0000-0000-000035020000}"/>
    <cellStyle name="Lien hypertexte visité 585" xfId="612" xr:uid="{00000000-0005-0000-0000-000036020000}"/>
    <cellStyle name="Lien hypertexte visité 586" xfId="613" xr:uid="{00000000-0005-0000-0000-000037020000}"/>
    <cellStyle name="Lien hypertexte visité 587" xfId="614" xr:uid="{00000000-0005-0000-0000-000038020000}"/>
    <cellStyle name="Lien hypertexte visité 588" xfId="615" xr:uid="{00000000-0005-0000-0000-000039020000}"/>
    <cellStyle name="Lien hypertexte visité 589" xfId="616" xr:uid="{00000000-0005-0000-0000-00003A020000}"/>
    <cellStyle name="Lien hypertexte visité 59" xfId="617" xr:uid="{00000000-0005-0000-0000-00003B020000}"/>
    <cellStyle name="Lien hypertexte visité 590" xfId="618" xr:uid="{00000000-0005-0000-0000-00003C020000}"/>
    <cellStyle name="Lien hypertexte visité 591" xfId="619" xr:uid="{00000000-0005-0000-0000-00003D020000}"/>
    <cellStyle name="Lien hypertexte visité 592" xfId="620" xr:uid="{00000000-0005-0000-0000-00003E020000}"/>
    <cellStyle name="Lien hypertexte visité 593" xfId="621" xr:uid="{00000000-0005-0000-0000-00003F020000}"/>
    <cellStyle name="Lien hypertexte visité 594" xfId="622" xr:uid="{00000000-0005-0000-0000-000040020000}"/>
    <cellStyle name="Lien hypertexte visité 595" xfId="623" xr:uid="{00000000-0005-0000-0000-000041020000}"/>
    <cellStyle name="Lien hypertexte visité 596" xfId="624" xr:uid="{00000000-0005-0000-0000-000042020000}"/>
    <cellStyle name="Lien hypertexte visité 597" xfId="625" xr:uid="{00000000-0005-0000-0000-000043020000}"/>
    <cellStyle name="Lien hypertexte visité 598" xfId="626" xr:uid="{00000000-0005-0000-0000-000044020000}"/>
    <cellStyle name="Lien hypertexte visité 599" xfId="627" xr:uid="{00000000-0005-0000-0000-000045020000}"/>
    <cellStyle name="Lien hypertexte visité 6" xfId="628" xr:uid="{00000000-0005-0000-0000-000046020000}"/>
    <cellStyle name="Lien hypertexte visité 60" xfId="629" xr:uid="{00000000-0005-0000-0000-000047020000}"/>
    <cellStyle name="Lien hypertexte visité 600" xfId="630" xr:uid="{00000000-0005-0000-0000-000048020000}"/>
    <cellStyle name="Lien hypertexte visité 601" xfId="631" xr:uid="{00000000-0005-0000-0000-000049020000}"/>
    <cellStyle name="Lien hypertexte visité 602" xfId="632" xr:uid="{00000000-0005-0000-0000-00004A020000}"/>
    <cellStyle name="Lien hypertexte visité 603" xfId="633" xr:uid="{00000000-0005-0000-0000-00004B020000}"/>
    <cellStyle name="Lien hypertexte visité 604" xfId="634" xr:uid="{00000000-0005-0000-0000-00004C020000}"/>
    <cellStyle name="Lien hypertexte visité 605" xfId="635" xr:uid="{00000000-0005-0000-0000-00004D020000}"/>
    <cellStyle name="Lien hypertexte visité 606" xfId="636" xr:uid="{00000000-0005-0000-0000-00004E020000}"/>
    <cellStyle name="Lien hypertexte visité 607" xfId="637" xr:uid="{00000000-0005-0000-0000-00004F020000}"/>
    <cellStyle name="Lien hypertexte visité 608" xfId="638" xr:uid="{00000000-0005-0000-0000-000050020000}"/>
    <cellStyle name="Lien hypertexte visité 609" xfId="639" xr:uid="{00000000-0005-0000-0000-000051020000}"/>
    <cellStyle name="Lien hypertexte visité 61" xfId="640" xr:uid="{00000000-0005-0000-0000-000052020000}"/>
    <cellStyle name="Lien hypertexte visité 610" xfId="641" xr:uid="{00000000-0005-0000-0000-000053020000}"/>
    <cellStyle name="Lien hypertexte visité 611" xfId="642" xr:uid="{00000000-0005-0000-0000-000054020000}"/>
    <cellStyle name="Lien hypertexte visité 612" xfId="643" xr:uid="{00000000-0005-0000-0000-000055020000}"/>
    <cellStyle name="Lien hypertexte visité 613" xfId="644" xr:uid="{00000000-0005-0000-0000-000056020000}"/>
    <cellStyle name="Lien hypertexte visité 614" xfId="645" xr:uid="{00000000-0005-0000-0000-000057020000}"/>
    <cellStyle name="Lien hypertexte visité 615" xfId="646" xr:uid="{00000000-0005-0000-0000-000058020000}"/>
    <cellStyle name="Lien hypertexte visité 616" xfId="647" xr:uid="{00000000-0005-0000-0000-000059020000}"/>
    <cellStyle name="Lien hypertexte visité 617" xfId="648" xr:uid="{00000000-0005-0000-0000-00005A020000}"/>
    <cellStyle name="Lien hypertexte visité 618" xfId="649" xr:uid="{00000000-0005-0000-0000-00005B020000}"/>
    <cellStyle name="Lien hypertexte visité 619" xfId="650" xr:uid="{00000000-0005-0000-0000-00005C020000}"/>
    <cellStyle name="Lien hypertexte visité 62" xfId="651" xr:uid="{00000000-0005-0000-0000-00005D020000}"/>
    <cellStyle name="Lien hypertexte visité 620" xfId="652" xr:uid="{00000000-0005-0000-0000-00005E020000}"/>
    <cellStyle name="Lien hypertexte visité 621" xfId="653" xr:uid="{00000000-0005-0000-0000-00005F020000}"/>
    <cellStyle name="Lien hypertexte visité 622" xfId="654" xr:uid="{00000000-0005-0000-0000-000060020000}"/>
    <cellStyle name="Lien hypertexte visité 623" xfId="655" xr:uid="{00000000-0005-0000-0000-000061020000}"/>
    <cellStyle name="Lien hypertexte visité 624" xfId="656" xr:uid="{00000000-0005-0000-0000-000062020000}"/>
    <cellStyle name="Lien hypertexte visité 625" xfId="657" xr:uid="{00000000-0005-0000-0000-000063020000}"/>
    <cellStyle name="Lien hypertexte visité 626" xfId="658" xr:uid="{00000000-0005-0000-0000-000064020000}"/>
    <cellStyle name="Lien hypertexte visité 627" xfId="659" xr:uid="{00000000-0005-0000-0000-000065020000}"/>
    <cellStyle name="Lien hypertexte visité 628" xfId="660" xr:uid="{00000000-0005-0000-0000-000066020000}"/>
    <cellStyle name="Lien hypertexte visité 629" xfId="661" xr:uid="{00000000-0005-0000-0000-000067020000}"/>
    <cellStyle name="Lien hypertexte visité 63" xfId="662" xr:uid="{00000000-0005-0000-0000-000068020000}"/>
    <cellStyle name="Lien hypertexte visité 630" xfId="663" xr:uid="{00000000-0005-0000-0000-000069020000}"/>
    <cellStyle name="Lien hypertexte visité 631" xfId="664" xr:uid="{00000000-0005-0000-0000-00006A020000}"/>
    <cellStyle name="Lien hypertexte visité 632" xfId="665" xr:uid="{00000000-0005-0000-0000-00006B020000}"/>
    <cellStyle name="Lien hypertexte visité 633" xfId="666" xr:uid="{00000000-0005-0000-0000-00006C020000}"/>
    <cellStyle name="Lien hypertexte visité 634" xfId="667" xr:uid="{00000000-0005-0000-0000-00006D020000}"/>
    <cellStyle name="Lien hypertexte visité 635" xfId="668" xr:uid="{00000000-0005-0000-0000-00006E020000}"/>
    <cellStyle name="Lien hypertexte visité 636" xfId="669" xr:uid="{00000000-0005-0000-0000-00006F020000}"/>
    <cellStyle name="Lien hypertexte visité 637" xfId="670" xr:uid="{00000000-0005-0000-0000-000070020000}"/>
    <cellStyle name="Lien hypertexte visité 638" xfId="671" xr:uid="{00000000-0005-0000-0000-000071020000}"/>
    <cellStyle name="Lien hypertexte visité 639" xfId="672" xr:uid="{00000000-0005-0000-0000-000072020000}"/>
    <cellStyle name="Lien hypertexte visité 64" xfId="673" xr:uid="{00000000-0005-0000-0000-000073020000}"/>
    <cellStyle name="Lien hypertexte visité 640" xfId="674" xr:uid="{00000000-0005-0000-0000-000074020000}"/>
    <cellStyle name="Lien hypertexte visité 641" xfId="675" xr:uid="{00000000-0005-0000-0000-000075020000}"/>
    <cellStyle name="Lien hypertexte visité 642" xfId="676" xr:uid="{00000000-0005-0000-0000-000076020000}"/>
    <cellStyle name="Lien hypertexte visité 643" xfId="677" xr:uid="{00000000-0005-0000-0000-000077020000}"/>
    <cellStyle name="Lien hypertexte visité 644" xfId="678" xr:uid="{00000000-0005-0000-0000-000078020000}"/>
    <cellStyle name="Lien hypertexte visité 645" xfId="679" xr:uid="{00000000-0005-0000-0000-000079020000}"/>
    <cellStyle name="Lien hypertexte visité 646" xfId="680" xr:uid="{00000000-0005-0000-0000-00007A020000}"/>
    <cellStyle name="Lien hypertexte visité 647" xfId="681" xr:uid="{00000000-0005-0000-0000-00007B020000}"/>
    <cellStyle name="Lien hypertexte visité 648" xfId="682" xr:uid="{00000000-0005-0000-0000-00007C020000}"/>
    <cellStyle name="Lien hypertexte visité 649" xfId="683" xr:uid="{00000000-0005-0000-0000-00007D020000}"/>
    <cellStyle name="Lien hypertexte visité 65" xfId="684" xr:uid="{00000000-0005-0000-0000-00007E020000}"/>
    <cellStyle name="Lien hypertexte visité 650" xfId="685" xr:uid="{00000000-0005-0000-0000-00007F020000}"/>
    <cellStyle name="Lien hypertexte visité 651" xfId="686" xr:uid="{00000000-0005-0000-0000-000080020000}"/>
    <cellStyle name="Lien hypertexte visité 652" xfId="687" xr:uid="{00000000-0005-0000-0000-000081020000}"/>
    <cellStyle name="Lien hypertexte visité 653" xfId="688" xr:uid="{00000000-0005-0000-0000-000082020000}"/>
    <cellStyle name="Lien hypertexte visité 654" xfId="689" xr:uid="{00000000-0005-0000-0000-000083020000}"/>
    <cellStyle name="Lien hypertexte visité 655" xfId="690" xr:uid="{00000000-0005-0000-0000-000084020000}"/>
    <cellStyle name="Lien hypertexte visité 656" xfId="691" xr:uid="{00000000-0005-0000-0000-000085020000}"/>
    <cellStyle name="Lien hypertexte visité 657" xfId="692" xr:uid="{00000000-0005-0000-0000-000086020000}"/>
    <cellStyle name="Lien hypertexte visité 658" xfId="693" xr:uid="{00000000-0005-0000-0000-000087020000}"/>
    <cellStyle name="Lien hypertexte visité 659" xfId="694" xr:uid="{00000000-0005-0000-0000-000088020000}"/>
    <cellStyle name="Lien hypertexte visité 66" xfId="695" xr:uid="{00000000-0005-0000-0000-000089020000}"/>
    <cellStyle name="Lien hypertexte visité 660" xfId="696" xr:uid="{00000000-0005-0000-0000-00008A020000}"/>
    <cellStyle name="Lien hypertexte visité 661" xfId="697" xr:uid="{00000000-0005-0000-0000-00008B020000}"/>
    <cellStyle name="Lien hypertexte visité 662" xfId="698" xr:uid="{00000000-0005-0000-0000-00008C020000}"/>
    <cellStyle name="Lien hypertexte visité 663" xfId="699" xr:uid="{00000000-0005-0000-0000-00008D020000}"/>
    <cellStyle name="Lien hypertexte visité 664" xfId="700" xr:uid="{00000000-0005-0000-0000-00008E020000}"/>
    <cellStyle name="Lien hypertexte visité 665" xfId="701" xr:uid="{00000000-0005-0000-0000-00008F020000}"/>
    <cellStyle name="Lien hypertexte visité 666" xfId="702" xr:uid="{00000000-0005-0000-0000-000090020000}"/>
    <cellStyle name="Lien hypertexte visité 667" xfId="703" xr:uid="{00000000-0005-0000-0000-000091020000}"/>
    <cellStyle name="Lien hypertexte visité 668" xfId="704" xr:uid="{00000000-0005-0000-0000-000092020000}"/>
    <cellStyle name="Lien hypertexte visité 669" xfId="705" xr:uid="{00000000-0005-0000-0000-000093020000}"/>
    <cellStyle name="Lien hypertexte visité 67" xfId="706" xr:uid="{00000000-0005-0000-0000-000094020000}"/>
    <cellStyle name="Lien hypertexte visité 670" xfId="707" xr:uid="{00000000-0005-0000-0000-000095020000}"/>
    <cellStyle name="Lien hypertexte visité 671" xfId="708" xr:uid="{00000000-0005-0000-0000-000096020000}"/>
    <cellStyle name="Lien hypertexte visité 672" xfId="709" xr:uid="{00000000-0005-0000-0000-000097020000}"/>
    <cellStyle name="Lien hypertexte visité 673" xfId="710" xr:uid="{00000000-0005-0000-0000-000098020000}"/>
    <cellStyle name="Lien hypertexte visité 674" xfId="711" xr:uid="{00000000-0005-0000-0000-000099020000}"/>
    <cellStyle name="Lien hypertexte visité 675" xfId="712" xr:uid="{00000000-0005-0000-0000-00009A020000}"/>
    <cellStyle name="Lien hypertexte visité 676" xfId="713" xr:uid="{00000000-0005-0000-0000-00009B020000}"/>
    <cellStyle name="Lien hypertexte visité 677" xfId="714" xr:uid="{00000000-0005-0000-0000-00009C020000}"/>
    <cellStyle name="Lien hypertexte visité 678" xfId="715" xr:uid="{00000000-0005-0000-0000-00009D020000}"/>
    <cellStyle name="Lien hypertexte visité 679" xfId="716" xr:uid="{00000000-0005-0000-0000-00009E020000}"/>
    <cellStyle name="Lien hypertexte visité 68" xfId="717" xr:uid="{00000000-0005-0000-0000-00009F020000}"/>
    <cellStyle name="Lien hypertexte visité 680" xfId="718" xr:uid="{00000000-0005-0000-0000-0000A0020000}"/>
    <cellStyle name="Lien hypertexte visité 681" xfId="719" xr:uid="{00000000-0005-0000-0000-0000A1020000}"/>
    <cellStyle name="Lien hypertexte visité 682" xfId="720" xr:uid="{00000000-0005-0000-0000-0000A2020000}"/>
    <cellStyle name="Lien hypertexte visité 683" xfId="721" xr:uid="{00000000-0005-0000-0000-0000A3020000}"/>
    <cellStyle name="Lien hypertexte visité 684" xfId="722" xr:uid="{00000000-0005-0000-0000-0000A4020000}"/>
    <cellStyle name="Lien hypertexte visité 685" xfId="723" xr:uid="{00000000-0005-0000-0000-0000A5020000}"/>
    <cellStyle name="Lien hypertexte visité 686" xfId="724" xr:uid="{00000000-0005-0000-0000-0000A6020000}"/>
    <cellStyle name="Lien hypertexte visité 687" xfId="725" xr:uid="{00000000-0005-0000-0000-0000A7020000}"/>
    <cellStyle name="Lien hypertexte visité 688" xfId="726" xr:uid="{00000000-0005-0000-0000-0000A8020000}"/>
    <cellStyle name="Lien hypertexte visité 689" xfId="727" xr:uid="{00000000-0005-0000-0000-0000A9020000}"/>
    <cellStyle name="Lien hypertexte visité 69" xfId="728" xr:uid="{00000000-0005-0000-0000-0000AA020000}"/>
    <cellStyle name="Lien hypertexte visité 690" xfId="729" xr:uid="{00000000-0005-0000-0000-0000AB020000}"/>
    <cellStyle name="Lien hypertexte visité 691" xfId="730" xr:uid="{00000000-0005-0000-0000-0000AC020000}"/>
    <cellStyle name="Lien hypertexte visité 692" xfId="731" xr:uid="{00000000-0005-0000-0000-0000AD020000}"/>
    <cellStyle name="Lien hypertexte visité 693" xfId="732" xr:uid="{00000000-0005-0000-0000-0000AE020000}"/>
    <cellStyle name="Lien hypertexte visité 694" xfId="733" xr:uid="{00000000-0005-0000-0000-0000AF020000}"/>
    <cellStyle name="Lien hypertexte visité 695" xfId="734" xr:uid="{00000000-0005-0000-0000-0000B0020000}"/>
    <cellStyle name="Lien hypertexte visité 696" xfId="735" xr:uid="{00000000-0005-0000-0000-0000B1020000}"/>
    <cellStyle name="Lien hypertexte visité 697" xfId="736" xr:uid="{00000000-0005-0000-0000-0000B2020000}"/>
    <cellStyle name="Lien hypertexte visité 698" xfId="737" xr:uid="{00000000-0005-0000-0000-0000B3020000}"/>
    <cellStyle name="Lien hypertexte visité 699" xfId="738" xr:uid="{00000000-0005-0000-0000-0000B4020000}"/>
    <cellStyle name="Lien hypertexte visité 7" xfId="739" xr:uid="{00000000-0005-0000-0000-0000B5020000}"/>
    <cellStyle name="Lien hypertexte visité 70" xfId="740" xr:uid="{00000000-0005-0000-0000-0000B6020000}"/>
    <cellStyle name="Lien hypertexte visité 700" xfId="741" xr:uid="{00000000-0005-0000-0000-0000B7020000}"/>
    <cellStyle name="Lien hypertexte visité 701" xfId="742" xr:uid="{00000000-0005-0000-0000-0000B8020000}"/>
    <cellStyle name="Lien hypertexte visité 702" xfId="743" xr:uid="{00000000-0005-0000-0000-0000B9020000}"/>
    <cellStyle name="Lien hypertexte visité 703" xfId="744" xr:uid="{00000000-0005-0000-0000-0000BA020000}"/>
    <cellStyle name="Lien hypertexte visité 704" xfId="745" xr:uid="{00000000-0005-0000-0000-0000BB020000}"/>
    <cellStyle name="Lien hypertexte visité 705" xfId="746" xr:uid="{00000000-0005-0000-0000-0000BC020000}"/>
    <cellStyle name="Lien hypertexte visité 706" xfId="747" xr:uid="{00000000-0005-0000-0000-0000BD020000}"/>
    <cellStyle name="Lien hypertexte visité 707" xfId="748" xr:uid="{00000000-0005-0000-0000-0000BE020000}"/>
    <cellStyle name="Lien hypertexte visité 708" xfId="749" xr:uid="{00000000-0005-0000-0000-0000BF020000}"/>
    <cellStyle name="Lien hypertexte visité 709" xfId="750" xr:uid="{00000000-0005-0000-0000-0000C0020000}"/>
    <cellStyle name="Lien hypertexte visité 71" xfId="751" xr:uid="{00000000-0005-0000-0000-0000C1020000}"/>
    <cellStyle name="Lien hypertexte visité 710" xfId="752" xr:uid="{00000000-0005-0000-0000-0000C2020000}"/>
    <cellStyle name="Lien hypertexte visité 711" xfId="753" xr:uid="{00000000-0005-0000-0000-0000C3020000}"/>
    <cellStyle name="Lien hypertexte visité 712" xfId="754" xr:uid="{00000000-0005-0000-0000-0000C4020000}"/>
    <cellStyle name="Lien hypertexte visité 713" xfId="755" xr:uid="{00000000-0005-0000-0000-0000C5020000}"/>
    <cellStyle name="Lien hypertexte visité 714" xfId="756" xr:uid="{00000000-0005-0000-0000-0000C6020000}"/>
    <cellStyle name="Lien hypertexte visité 715" xfId="757" xr:uid="{00000000-0005-0000-0000-0000C7020000}"/>
    <cellStyle name="Lien hypertexte visité 716" xfId="758" xr:uid="{00000000-0005-0000-0000-0000C8020000}"/>
    <cellStyle name="Lien hypertexte visité 717" xfId="759" xr:uid="{00000000-0005-0000-0000-0000C9020000}"/>
    <cellStyle name="Lien hypertexte visité 718" xfId="760" xr:uid="{00000000-0005-0000-0000-0000CA020000}"/>
    <cellStyle name="Lien hypertexte visité 719" xfId="761" xr:uid="{00000000-0005-0000-0000-0000CB020000}"/>
    <cellStyle name="Lien hypertexte visité 72" xfId="762" xr:uid="{00000000-0005-0000-0000-0000CC020000}"/>
    <cellStyle name="Lien hypertexte visité 720" xfId="763" xr:uid="{00000000-0005-0000-0000-0000CD020000}"/>
    <cellStyle name="Lien hypertexte visité 721" xfId="764" xr:uid="{00000000-0005-0000-0000-0000CE020000}"/>
    <cellStyle name="Lien hypertexte visité 722" xfId="765" xr:uid="{00000000-0005-0000-0000-0000CF020000}"/>
    <cellStyle name="Lien hypertexte visité 723" xfId="766" xr:uid="{00000000-0005-0000-0000-0000D0020000}"/>
    <cellStyle name="Lien hypertexte visité 724" xfId="767" xr:uid="{00000000-0005-0000-0000-0000D1020000}"/>
    <cellStyle name="Lien hypertexte visité 725" xfId="768" xr:uid="{00000000-0005-0000-0000-0000D2020000}"/>
    <cellStyle name="Lien hypertexte visité 726" xfId="769" xr:uid="{00000000-0005-0000-0000-0000D3020000}"/>
    <cellStyle name="Lien hypertexte visité 727" xfId="770" xr:uid="{00000000-0005-0000-0000-0000D4020000}"/>
    <cellStyle name="Lien hypertexte visité 728" xfId="771" xr:uid="{00000000-0005-0000-0000-0000D5020000}"/>
    <cellStyle name="Lien hypertexte visité 729" xfId="772" xr:uid="{00000000-0005-0000-0000-0000D6020000}"/>
    <cellStyle name="Lien hypertexte visité 73" xfId="773" xr:uid="{00000000-0005-0000-0000-0000D7020000}"/>
    <cellStyle name="Lien hypertexte visité 730" xfId="774" xr:uid="{00000000-0005-0000-0000-0000D8020000}"/>
    <cellStyle name="Lien hypertexte visité 731" xfId="775" xr:uid="{00000000-0005-0000-0000-0000D9020000}"/>
    <cellStyle name="Lien hypertexte visité 732" xfId="776" xr:uid="{00000000-0005-0000-0000-0000DA020000}"/>
    <cellStyle name="Lien hypertexte visité 733" xfId="777" xr:uid="{00000000-0005-0000-0000-0000DB020000}"/>
    <cellStyle name="Lien hypertexte visité 734" xfId="778" xr:uid="{00000000-0005-0000-0000-0000DC020000}"/>
    <cellStyle name="Lien hypertexte visité 735" xfId="779" xr:uid="{00000000-0005-0000-0000-0000DD020000}"/>
    <cellStyle name="Lien hypertexte visité 736" xfId="780" xr:uid="{00000000-0005-0000-0000-0000DE020000}"/>
    <cellStyle name="Lien hypertexte visité 737" xfId="781" xr:uid="{00000000-0005-0000-0000-0000DF020000}"/>
    <cellStyle name="Lien hypertexte visité 738" xfId="782" xr:uid="{00000000-0005-0000-0000-0000E0020000}"/>
    <cellStyle name="Lien hypertexte visité 739" xfId="783" xr:uid="{00000000-0005-0000-0000-0000E1020000}"/>
    <cellStyle name="Lien hypertexte visité 74" xfId="784" xr:uid="{00000000-0005-0000-0000-0000E2020000}"/>
    <cellStyle name="Lien hypertexte visité 740" xfId="785" xr:uid="{00000000-0005-0000-0000-0000E3020000}"/>
    <cellStyle name="Lien hypertexte visité 741" xfId="786" xr:uid="{00000000-0005-0000-0000-0000E4020000}"/>
    <cellStyle name="Lien hypertexte visité 742" xfId="787" xr:uid="{00000000-0005-0000-0000-0000E5020000}"/>
    <cellStyle name="Lien hypertexte visité 743" xfId="788" xr:uid="{00000000-0005-0000-0000-0000E6020000}"/>
    <cellStyle name="Lien hypertexte visité 744" xfId="789" xr:uid="{00000000-0005-0000-0000-0000E7020000}"/>
    <cellStyle name="Lien hypertexte visité 745" xfId="790" xr:uid="{00000000-0005-0000-0000-0000E8020000}"/>
    <cellStyle name="Lien hypertexte visité 746" xfId="791" xr:uid="{00000000-0005-0000-0000-0000E9020000}"/>
    <cellStyle name="Lien hypertexte visité 747" xfId="792" xr:uid="{00000000-0005-0000-0000-0000EA020000}"/>
    <cellStyle name="Lien hypertexte visité 748" xfId="793" xr:uid="{00000000-0005-0000-0000-0000EB020000}"/>
    <cellStyle name="Lien hypertexte visité 749" xfId="794" xr:uid="{00000000-0005-0000-0000-0000EC020000}"/>
    <cellStyle name="Lien hypertexte visité 75" xfId="795" xr:uid="{00000000-0005-0000-0000-0000ED020000}"/>
    <cellStyle name="Lien hypertexte visité 750" xfId="796" xr:uid="{00000000-0005-0000-0000-0000EE020000}"/>
    <cellStyle name="Lien hypertexte visité 751" xfId="797" xr:uid="{00000000-0005-0000-0000-0000EF020000}"/>
    <cellStyle name="Lien hypertexte visité 752" xfId="798" xr:uid="{00000000-0005-0000-0000-0000F0020000}"/>
    <cellStyle name="Lien hypertexte visité 753" xfId="799" xr:uid="{00000000-0005-0000-0000-0000F1020000}"/>
    <cellStyle name="Lien hypertexte visité 754" xfId="800" xr:uid="{00000000-0005-0000-0000-0000F2020000}"/>
    <cellStyle name="Lien hypertexte visité 755" xfId="801" xr:uid="{00000000-0005-0000-0000-0000F3020000}"/>
    <cellStyle name="Lien hypertexte visité 756" xfId="802" xr:uid="{00000000-0005-0000-0000-0000F4020000}"/>
    <cellStyle name="Lien hypertexte visité 757" xfId="803" xr:uid="{00000000-0005-0000-0000-0000F5020000}"/>
    <cellStyle name="Lien hypertexte visité 758" xfId="804" xr:uid="{00000000-0005-0000-0000-0000F6020000}"/>
    <cellStyle name="Lien hypertexte visité 759" xfId="805" xr:uid="{00000000-0005-0000-0000-0000F7020000}"/>
    <cellStyle name="Lien hypertexte visité 76" xfId="806" xr:uid="{00000000-0005-0000-0000-0000F8020000}"/>
    <cellStyle name="Lien hypertexte visité 760" xfId="807" xr:uid="{00000000-0005-0000-0000-0000F9020000}"/>
    <cellStyle name="Lien hypertexte visité 761" xfId="808" xr:uid="{00000000-0005-0000-0000-0000FA020000}"/>
    <cellStyle name="Lien hypertexte visité 762" xfId="809" xr:uid="{00000000-0005-0000-0000-0000FB020000}"/>
    <cellStyle name="Lien hypertexte visité 763" xfId="810" xr:uid="{00000000-0005-0000-0000-0000FC020000}"/>
    <cellStyle name="Lien hypertexte visité 764" xfId="811" xr:uid="{00000000-0005-0000-0000-0000FD020000}"/>
    <cellStyle name="Lien hypertexte visité 765" xfId="812" xr:uid="{00000000-0005-0000-0000-0000FE020000}"/>
    <cellStyle name="Lien hypertexte visité 766" xfId="813" xr:uid="{00000000-0005-0000-0000-0000FF020000}"/>
    <cellStyle name="Lien hypertexte visité 767" xfId="814" xr:uid="{00000000-0005-0000-0000-000000030000}"/>
    <cellStyle name="Lien hypertexte visité 768" xfId="815" xr:uid="{00000000-0005-0000-0000-000001030000}"/>
    <cellStyle name="Lien hypertexte visité 769" xfId="816" xr:uid="{00000000-0005-0000-0000-000002030000}"/>
    <cellStyle name="Lien hypertexte visité 77" xfId="817" xr:uid="{00000000-0005-0000-0000-000003030000}"/>
    <cellStyle name="Lien hypertexte visité 770" xfId="818" xr:uid="{00000000-0005-0000-0000-000004030000}"/>
    <cellStyle name="Lien hypertexte visité 771" xfId="819" xr:uid="{00000000-0005-0000-0000-000005030000}"/>
    <cellStyle name="Lien hypertexte visité 772" xfId="820" xr:uid="{00000000-0005-0000-0000-000006030000}"/>
    <cellStyle name="Lien hypertexte visité 773" xfId="821" xr:uid="{00000000-0005-0000-0000-000007030000}"/>
    <cellStyle name="Lien hypertexte visité 774" xfId="822" xr:uid="{00000000-0005-0000-0000-000008030000}"/>
    <cellStyle name="Lien hypertexte visité 775" xfId="823" xr:uid="{00000000-0005-0000-0000-000009030000}"/>
    <cellStyle name="Lien hypertexte visité 776" xfId="824" xr:uid="{00000000-0005-0000-0000-00000A030000}"/>
    <cellStyle name="Lien hypertexte visité 777" xfId="825" xr:uid="{00000000-0005-0000-0000-00000B030000}"/>
    <cellStyle name="Lien hypertexte visité 778" xfId="826" xr:uid="{00000000-0005-0000-0000-00000C030000}"/>
    <cellStyle name="Lien hypertexte visité 779" xfId="827" xr:uid="{00000000-0005-0000-0000-00000D030000}"/>
    <cellStyle name="Lien hypertexte visité 78" xfId="828" xr:uid="{00000000-0005-0000-0000-00000E030000}"/>
    <cellStyle name="Lien hypertexte visité 780" xfId="829" xr:uid="{00000000-0005-0000-0000-00000F030000}"/>
    <cellStyle name="Lien hypertexte visité 781" xfId="830" xr:uid="{00000000-0005-0000-0000-000010030000}"/>
    <cellStyle name="Lien hypertexte visité 782" xfId="831" xr:uid="{00000000-0005-0000-0000-000011030000}"/>
    <cellStyle name="Lien hypertexte visité 783" xfId="832" xr:uid="{00000000-0005-0000-0000-000012030000}"/>
    <cellStyle name="Lien hypertexte visité 784" xfId="833" xr:uid="{00000000-0005-0000-0000-000013030000}"/>
    <cellStyle name="Lien hypertexte visité 785" xfId="834" xr:uid="{00000000-0005-0000-0000-000014030000}"/>
    <cellStyle name="Lien hypertexte visité 786" xfId="835" xr:uid="{00000000-0005-0000-0000-000015030000}"/>
    <cellStyle name="Lien hypertexte visité 787" xfId="836" xr:uid="{00000000-0005-0000-0000-000016030000}"/>
    <cellStyle name="Lien hypertexte visité 788" xfId="837" xr:uid="{00000000-0005-0000-0000-000017030000}"/>
    <cellStyle name="Lien hypertexte visité 789" xfId="838" xr:uid="{00000000-0005-0000-0000-000018030000}"/>
    <cellStyle name="Lien hypertexte visité 79" xfId="839" xr:uid="{00000000-0005-0000-0000-000019030000}"/>
    <cellStyle name="Lien hypertexte visité 790" xfId="840" xr:uid="{00000000-0005-0000-0000-00001A030000}"/>
    <cellStyle name="Lien hypertexte visité 791" xfId="841" xr:uid="{00000000-0005-0000-0000-00001B030000}"/>
    <cellStyle name="Lien hypertexte visité 792" xfId="842" xr:uid="{00000000-0005-0000-0000-00001C030000}"/>
    <cellStyle name="Lien hypertexte visité 793" xfId="843" xr:uid="{00000000-0005-0000-0000-00001D030000}"/>
    <cellStyle name="Lien hypertexte visité 794" xfId="844" xr:uid="{00000000-0005-0000-0000-00001E030000}"/>
    <cellStyle name="Lien hypertexte visité 795" xfId="845" xr:uid="{00000000-0005-0000-0000-00001F030000}"/>
    <cellStyle name="Lien hypertexte visité 796" xfId="846" xr:uid="{00000000-0005-0000-0000-000020030000}"/>
    <cellStyle name="Lien hypertexte visité 797" xfId="847" xr:uid="{00000000-0005-0000-0000-000021030000}"/>
    <cellStyle name="Lien hypertexte visité 798" xfId="848" xr:uid="{00000000-0005-0000-0000-000022030000}"/>
    <cellStyle name="Lien hypertexte visité 799" xfId="849" xr:uid="{00000000-0005-0000-0000-000023030000}"/>
    <cellStyle name="Lien hypertexte visité 8" xfId="850" xr:uid="{00000000-0005-0000-0000-000024030000}"/>
    <cellStyle name="Lien hypertexte visité 80" xfId="851" xr:uid="{00000000-0005-0000-0000-000025030000}"/>
    <cellStyle name="Lien hypertexte visité 800" xfId="852" xr:uid="{00000000-0005-0000-0000-000026030000}"/>
    <cellStyle name="Lien hypertexte visité 801" xfId="853" xr:uid="{00000000-0005-0000-0000-000027030000}"/>
    <cellStyle name="Lien hypertexte visité 802" xfId="854" xr:uid="{00000000-0005-0000-0000-000028030000}"/>
    <cellStyle name="Lien hypertexte visité 803" xfId="855" xr:uid="{00000000-0005-0000-0000-000029030000}"/>
    <cellStyle name="Lien hypertexte visité 804" xfId="856" xr:uid="{00000000-0005-0000-0000-00002A030000}"/>
    <cellStyle name="Lien hypertexte visité 805" xfId="857" xr:uid="{00000000-0005-0000-0000-00002B030000}"/>
    <cellStyle name="Lien hypertexte visité 806" xfId="858" xr:uid="{00000000-0005-0000-0000-00002C030000}"/>
    <cellStyle name="Lien hypertexte visité 807" xfId="859" xr:uid="{00000000-0005-0000-0000-00002D030000}"/>
    <cellStyle name="Lien hypertexte visité 808" xfId="860" xr:uid="{00000000-0005-0000-0000-00002E030000}"/>
    <cellStyle name="Lien hypertexte visité 809" xfId="861" xr:uid="{00000000-0005-0000-0000-00002F030000}"/>
    <cellStyle name="Lien hypertexte visité 81" xfId="862" xr:uid="{00000000-0005-0000-0000-000030030000}"/>
    <cellStyle name="Lien hypertexte visité 810" xfId="863" xr:uid="{00000000-0005-0000-0000-000031030000}"/>
    <cellStyle name="Lien hypertexte visité 811" xfId="864" xr:uid="{00000000-0005-0000-0000-000032030000}"/>
    <cellStyle name="Lien hypertexte visité 812" xfId="865" xr:uid="{00000000-0005-0000-0000-000033030000}"/>
    <cellStyle name="Lien hypertexte visité 813" xfId="866" xr:uid="{00000000-0005-0000-0000-000034030000}"/>
    <cellStyle name="Lien hypertexte visité 814" xfId="867" xr:uid="{00000000-0005-0000-0000-000035030000}"/>
    <cellStyle name="Lien hypertexte visité 815" xfId="868" xr:uid="{00000000-0005-0000-0000-000036030000}"/>
    <cellStyle name="Lien hypertexte visité 816" xfId="869" xr:uid="{00000000-0005-0000-0000-000037030000}"/>
    <cellStyle name="Lien hypertexte visité 817" xfId="870" xr:uid="{00000000-0005-0000-0000-000038030000}"/>
    <cellStyle name="Lien hypertexte visité 818" xfId="871" xr:uid="{00000000-0005-0000-0000-000039030000}"/>
    <cellStyle name="Lien hypertexte visité 819" xfId="872" xr:uid="{00000000-0005-0000-0000-00003A030000}"/>
    <cellStyle name="Lien hypertexte visité 82" xfId="873" xr:uid="{00000000-0005-0000-0000-00003B030000}"/>
    <cellStyle name="Lien hypertexte visité 820" xfId="874" xr:uid="{00000000-0005-0000-0000-00003C030000}"/>
    <cellStyle name="Lien hypertexte visité 821" xfId="875" xr:uid="{00000000-0005-0000-0000-00003D030000}"/>
    <cellStyle name="Lien hypertexte visité 822" xfId="876" xr:uid="{00000000-0005-0000-0000-00003E030000}"/>
    <cellStyle name="Lien hypertexte visité 823" xfId="877" xr:uid="{00000000-0005-0000-0000-00003F030000}"/>
    <cellStyle name="Lien hypertexte visité 824" xfId="878" xr:uid="{00000000-0005-0000-0000-000040030000}"/>
    <cellStyle name="Lien hypertexte visité 825" xfId="879" xr:uid="{00000000-0005-0000-0000-000041030000}"/>
    <cellStyle name="Lien hypertexte visité 826" xfId="880" xr:uid="{00000000-0005-0000-0000-000042030000}"/>
    <cellStyle name="Lien hypertexte visité 827" xfId="881" xr:uid="{00000000-0005-0000-0000-000043030000}"/>
    <cellStyle name="Lien hypertexte visité 828" xfId="882" xr:uid="{00000000-0005-0000-0000-000044030000}"/>
    <cellStyle name="Lien hypertexte visité 829" xfId="883" xr:uid="{00000000-0005-0000-0000-000045030000}"/>
    <cellStyle name="Lien hypertexte visité 83" xfId="884" xr:uid="{00000000-0005-0000-0000-000046030000}"/>
    <cellStyle name="Lien hypertexte visité 830" xfId="885" xr:uid="{00000000-0005-0000-0000-000047030000}"/>
    <cellStyle name="Lien hypertexte visité 831" xfId="886" xr:uid="{00000000-0005-0000-0000-000048030000}"/>
    <cellStyle name="Lien hypertexte visité 832" xfId="887" xr:uid="{00000000-0005-0000-0000-000049030000}"/>
    <cellStyle name="Lien hypertexte visité 833" xfId="888" xr:uid="{00000000-0005-0000-0000-00004A030000}"/>
    <cellStyle name="Lien hypertexte visité 834" xfId="889" xr:uid="{00000000-0005-0000-0000-00004B030000}"/>
    <cellStyle name="Lien hypertexte visité 835" xfId="890" xr:uid="{00000000-0005-0000-0000-00004C030000}"/>
    <cellStyle name="Lien hypertexte visité 836" xfId="891" xr:uid="{00000000-0005-0000-0000-00004D030000}"/>
    <cellStyle name="Lien hypertexte visité 837" xfId="892" xr:uid="{00000000-0005-0000-0000-00004E030000}"/>
    <cellStyle name="Lien hypertexte visité 838" xfId="893" xr:uid="{00000000-0005-0000-0000-00004F030000}"/>
    <cellStyle name="Lien hypertexte visité 839" xfId="894" xr:uid="{00000000-0005-0000-0000-000050030000}"/>
    <cellStyle name="Lien hypertexte visité 84" xfId="895" xr:uid="{00000000-0005-0000-0000-000051030000}"/>
    <cellStyle name="Lien hypertexte visité 840" xfId="896" xr:uid="{00000000-0005-0000-0000-000052030000}"/>
    <cellStyle name="Lien hypertexte visité 841" xfId="897" xr:uid="{00000000-0005-0000-0000-000053030000}"/>
    <cellStyle name="Lien hypertexte visité 842" xfId="898" xr:uid="{00000000-0005-0000-0000-000054030000}"/>
    <cellStyle name="Lien hypertexte visité 843" xfId="899" xr:uid="{00000000-0005-0000-0000-000055030000}"/>
    <cellStyle name="Lien hypertexte visité 844" xfId="900" xr:uid="{00000000-0005-0000-0000-000056030000}"/>
    <cellStyle name="Lien hypertexte visité 845" xfId="901" xr:uid="{00000000-0005-0000-0000-000057030000}"/>
    <cellStyle name="Lien hypertexte visité 846" xfId="902" xr:uid="{00000000-0005-0000-0000-000058030000}"/>
    <cellStyle name="Lien hypertexte visité 847" xfId="903" xr:uid="{00000000-0005-0000-0000-000059030000}"/>
    <cellStyle name="Lien hypertexte visité 848" xfId="904" xr:uid="{00000000-0005-0000-0000-00005A030000}"/>
    <cellStyle name="Lien hypertexte visité 849" xfId="905" xr:uid="{00000000-0005-0000-0000-00005B030000}"/>
    <cellStyle name="Lien hypertexte visité 85" xfId="906" xr:uid="{00000000-0005-0000-0000-00005C030000}"/>
    <cellStyle name="Lien hypertexte visité 850" xfId="907" xr:uid="{00000000-0005-0000-0000-00005D030000}"/>
    <cellStyle name="Lien hypertexte visité 851" xfId="908" xr:uid="{00000000-0005-0000-0000-00005E030000}"/>
    <cellStyle name="Lien hypertexte visité 852" xfId="909" xr:uid="{00000000-0005-0000-0000-00005F030000}"/>
    <cellStyle name="Lien hypertexte visité 853" xfId="910" xr:uid="{00000000-0005-0000-0000-000060030000}"/>
    <cellStyle name="Lien hypertexte visité 854" xfId="911" xr:uid="{00000000-0005-0000-0000-000061030000}"/>
    <cellStyle name="Lien hypertexte visité 855" xfId="912" xr:uid="{00000000-0005-0000-0000-000062030000}"/>
    <cellStyle name="Lien hypertexte visité 856" xfId="913" xr:uid="{00000000-0005-0000-0000-000063030000}"/>
    <cellStyle name="Lien hypertexte visité 857" xfId="914" xr:uid="{00000000-0005-0000-0000-000064030000}"/>
    <cellStyle name="Lien hypertexte visité 858" xfId="915" xr:uid="{00000000-0005-0000-0000-000065030000}"/>
    <cellStyle name="Lien hypertexte visité 859" xfId="916" xr:uid="{00000000-0005-0000-0000-000066030000}"/>
    <cellStyle name="Lien hypertexte visité 86" xfId="917" xr:uid="{00000000-0005-0000-0000-000067030000}"/>
    <cellStyle name="Lien hypertexte visité 860" xfId="918" xr:uid="{00000000-0005-0000-0000-000068030000}"/>
    <cellStyle name="Lien hypertexte visité 861" xfId="919" xr:uid="{00000000-0005-0000-0000-000069030000}"/>
    <cellStyle name="Lien hypertexte visité 862" xfId="920" xr:uid="{00000000-0005-0000-0000-00006A030000}"/>
    <cellStyle name="Lien hypertexte visité 863" xfId="921" xr:uid="{00000000-0005-0000-0000-00006B030000}"/>
    <cellStyle name="Lien hypertexte visité 864" xfId="922" xr:uid="{00000000-0005-0000-0000-00006C030000}"/>
    <cellStyle name="Lien hypertexte visité 865" xfId="923" xr:uid="{00000000-0005-0000-0000-00006D030000}"/>
    <cellStyle name="Lien hypertexte visité 866" xfId="924" xr:uid="{00000000-0005-0000-0000-00006E030000}"/>
    <cellStyle name="Lien hypertexte visité 867" xfId="925" xr:uid="{00000000-0005-0000-0000-00006F030000}"/>
    <cellStyle name="Lien hypertexte visité 868" xfId="926" xr:uid="{00000000-0005-0000-0000-000070030000}"/>
    <cellStyle name="Lien hypertexte visité 869" xfId="927" xr:uid="{00000000-0005-0000-0000-000071030000}"/>
    <cellStyle name="Lien hypertexte visité 87" xfId="928" xr:uid="{00000000-0005-0000-0000-000072030000}"/>
    <cellStyle name="Lien hypertexte visité 870" xfId="929" xr:uid="{00000000-0005-0000-0000-000073030000}"/>
    <cellStyle name="Lien hypertexte visité 871" xfId="930" xr:uid="{00000000-0005-0000-0000-000074030000}"/>
    <cellStyle name="Lien hypertexte visité 872" xfId="931" xr:uid="{00000000-0005-0000-0000-000075030000}"/>
    <cellStyle name="Lien hypertexte visité 873" xfId="932" xr:uid="{00000000-0005-0000-0000-000076030000}"/>
    <cellStyle name="Lien hypertexte visité 874" xfId="933" xr:uid="{00000000-0005-0000-0000-000077030000}"/>
    <cellStyle name="Lien hypertexte visité 875" xfId="934" xr:uid="{00000000-0005-0000-0000-000078030000}"/>
    <cellStyle name="Lien hypertexte visité 876" xfId="935" xr:uid="{00000000-0005-0000-0000-000079030000}"/>
    <cellStyle name="Lien hypertexte visité 877" xfId="936" xr:uid="{00000000-0005-0000-0000-00007A030000}"/>
    <cellStyle name="Lien hypertexte visité 878" xfId="937" xr:uid="{00000000-0005-0000-0000-00007B030000}"/>
    <cellStyle name="Lien hypertexte visité 879" xfId="938" xr:uid="{00000000-0005-0000-0000-00007C030000}"/>
    <cellStyle name="Lien hypertexte visité 88" xfId="939" xr:uid="{00000000-0005-0000-0000-00007D030000}"/>
    <cellStyle name="Lien hypertexte visité 880" xfId="940" xr:uid="{00000000-0005-0000-0000-00007E030000}"/>
    <cellStyle name="Lien hypertexte visité 881" xfId="941" xr:uid="{00000000-0005-0000-0000-00007F030000}"/>
    <cellStyle name="Lien hypertexte visité 882" xfId="942" xr:uid="{00000000-0005-0000-0000-000080030000}"/>
    <cellStyle name="Lien hypertexte visité 883" xfId="943" xr:uid="{00000000-0005-0000-0000-000081030000}"/>
    <cellStyle name="Lien hypertexte visité 884" xfId="944" xr:uid="{00000000-0005-0000-0000-000082030000}"/>
    <cellStyle name="Lien hypertexte visité 885" xfId="945" xr:uid="{00000000-0005-0000-0000-000083030000}"/>
    <cellStyle name="Lien hypertexte visité 886" xfId="946" xr:uid="{00000000-0005-0000-0000-000084030000}"/>
    <cellStyle name="Lien hypertexte visité 887" xfId="947" xr:uid="{00000000-0005-0000-0000-000085030000}"/>
    <cellStyle name="Lien hypertexte visité 888" xfId="948" xr:uid="{00000000-0005-0000-0000-000086030000}"/>
    <cellStyle name="Lien hypertexte visité 889" xfId="949" xr:uid="{00000000-0005-0000-0000-000087030000}"/>
    <cellStyle name="Lien hypertexte visité 89" xfId="950" xr:uid="{00000000-0005-0000-0000-000088030000}"/>
    <cellStyle name="Lien hypertexte visité 890" xfId="951" xr:uid="{00000000-0005-0000-0000-000089030000}"/>
    <cellStyle name="Lien hypertexte visité 891" xfId="952" xr:uid="{00000000-0005-0000-0000-00008A030000}"/>
    <cellStyle name="Lien hypertexte visité 892" xfId="953" xr:uid="{00000000-0005-0000-0000-00008B030000}"/>
    <cellStyle name="Lien hypertexte visité 893" xfId="954" xr:uid="{00000000-0005-0000-0000-00008C030000}"/>
    <cellStyle name="Lien hypertexte visité 894" xfId="955" xr:uid="{00000000-0005-0000-0000-00008D030000}"/>
    <cellStyle name="Lien hypertexte visité 895" xfId="956" xr:uid="{00000000-0005-0000-0000-00008E030000}"/>
    <cellStyle name="Lien hypertexte visité 896" xfId="957" xr:uid="{00000000-0005-0000-0000-00008F030000}"/>
    <cellStyle name="Lien hypertexte visité 897" xfId="958" xr:uid="{00000000-0005-0000-0000-000090030000}"/>
    <cellStyle name="Lien hypertexte visité 898" xfId="959" xr:uid="{00000000-0005-0000-0000-000091030000}"/>
    <cellStyle name="Lien hypertexte visité 899" xfId="960" xr:uid="{00000000-0005-0000-0000-000092030000}"/>
    <cellStyle name="Lien hypertexte visité 9" xfId="961" xr:uid="{00000000-0005-0000-0000-000093030000}"/>
    <cellStyle name="Lien hypertexte visité 90" xfId="962" xr:uid="{00000000-0005-0000-0000-000094030000}"/>
    <cellStyle name="Lien hypertexte visité 900" xfId="963" xr:uid="{00000000-0005-0000-0000-000095030000}"/>
    <cellStyle name="Lien hypertexte visité 901" xfId="964" xr:uid="{00000000-0005-0000-0000-000096030000}"/>
    <cellStyle name="Lien hypertexte visité 902" xfId="965" xr:uid="{00000000-0005-0000-0000-000097030000}"/>
    <cellStyle name="Lien hypertexte visité 903" xfId="966" xr:uid="{00000000-0005-0000-0000-000098030000}"/>
    <cellStyle name="Lien hypertexte visité 904" xfId="967" xr:uid="{00000000-0005-0000-0000-000099030000}"/>
    <cellStyle name="Lien hypertexte visité 905" xfId="968" xr:uid="{00000000-0005-0000-0000-00009A030000}"/>
    <cellStyle name="Lien hypertexte visité 906" xfId="969" xr:uid="{00000000-0005-0000-0000-00009B030000}"/>
    <cellStyle name="Lien hypertexte visité 907" xfId="970" xr:uid="{00000000-0005-0000-0000-00009C030000}"/>
    <cellStyle name="Lien hypertexte visité 908" xfId="971" xr:uid="{00000000-0005-0000-0000-00009D030000}"/>
    <cellStyle name="Lien hypertexte visité 909" xfId="972" xr:uid="{00000000-0005-0000-0000-00009E030000}"/>
    <cellStyle name="Lien hypertexte visité 91" xfId="973" xr:uid="{00000000-0005-0000-0000-00009F030000}"/>
    <cellStyle name="Lien hypertexte visité 910" xfId="974" xr:uid="{00000000-0005-0000-0000-0000A0030000}"/>
    <cellStyle name="Lien hypertexte visité 911" xfId="975" xr:uid="{00000000-0005-0000-0000-0000A1030000}"/>
    <cellStyle name="Lien hypertexte visité 912" xfId="976" xr:uid="{00000000-0005-0000-0000-0000A2030000}"/>
    <cellStyle name="Lien hypertexte visité 913" xfId="977" xr:uid="{00000000-0005-0000-0000-0000A3030000}"/>
    <cellStyle name="Lien hypertexte visité 914" xfId="978" xr:uid="{00000000-0005-0000-0000-0000A4030000}"/>
    <cellStyle name="Lien hypertexte visité 915" xfId="979" xr:uid="{00000000-0005-0000-0000-0000A5030000}"/>
    <cellStyle name="Lien hypertexte visité 916" xfId="980" xr:uid="{00000000-0005-0000-0000-0000A6030000}"/>
    <cellStyle name="Lien hypertexte visité 917" xfId="981" xr:uid="{00000000-0005-0000-0000-0000A7030000}"/>
    <cellStyle name="Lien hypertexte visité 918" xfId="982" xr:uid="{00000000-0005-0000-0000-0000A8030000}"/>
    <cellStyle name="Lien hypertexte visité 919" xfId="983" xr:uid="{00000000-0005-0000-0000-0000A9030000}"/>
    <cellStyle name="Lien hypertexte visité 92" xfId="984" xr:uid="{00000000-0005-0000-0000-0000AA030000}"/>
    <cellStyle name="Lien hypertexte visité 920" xfId="985" xr:uid="{00000000-0005-0000-0000-0000AB030000}"/>
    <cellStyle name="Lien hypertexte visité 921" xfId="986" xr:uid="{00000000-0005-0000-0000-0000AC030000}"/>
    <cellStyle name="Lien hypertexte visité 922" xfId="987" xr:uid="{00000000-0005-0000-0000-0000AD030000}"/>
    <cellStyle name="Lien hypertexte visité 923" xfId="988" xr:uid="{00000000-0005-0000-0000-0000AE030000}"/>
    <cellStyle name="Lien hypertexte visité 924" xfId="989" xr:uid="{00000000-0005-0000-0000-0000AF030000}"/>
    <cellStyle name="Lien hypertexte visité 925" xfId="990" xr:uid="{00000000-0005-0000-0000-0000B0030000}"/>
    <cellStyle name="Lien hypertexte visité 926" xfId="991" xr:uid="{00000000-0005-0000-0000-0000B1030000}"/>
    <cellStyle name="Lien hypertexte visité 927" xfId="992" xr:uid="{00000000-0005-0000-0000-0000B2030000}"/>
    <cellStyle name="Lien hypertexte visité 928" xfId="993" xr:uid="{00000000-0005-0000-0000-0000B3030000}"/>
    <cellStyle name="Lien hypertexte visité 929" xfId="994" xr:uid="{00000000-0005-0000-0000-0000B4030000}"/>
    <cellStyle name="Lien hypertexte visité 93" xfId="995" xr:uid="{00000000-0005-0000-0000-0000B5030000}"/>
    <cellStyle name="Lien hypertexte visité 930" xfId="996" xr:uid="{00000000-0005-0000-0000-0000B6030000}"/>
    <cellStyle name="Lien hypertexte visité 931" xfId="997" xr:uid="{00000000-0005-0000-0000-0000B7030000}"/>
    <cellStyle name="Lien hypertexte visité 932" xfId="998" xr:uid="{00000000-0005-0000-0000-0000B8030000}"/>
    <cellStyle name="Lien hypertexte visité 933" xfId="999" xr:uid="{00000000-0005-0000-0000-0000B9030000}"/>
    <cellStyle name="Lien hypertexte visité 934" xfId="1000" xr:uid="{00000000-0005-0000-0000-0000BA030000}"/>
    <cellStyle name="Lien hypertexte visité 935" xfId="1001" xr:uid="{00000000-0005-0000-0000-0000BB030000}"/>
    <cellStyle name="Lien hypertexte visité 936" xfId="1002" xr:uid="{00000000-0005-0000-0000-0000BC030000}"/>
    <cellStyle name="Lien hypertexte visité 937" xfId="1003" xr:uid="{00000000-0005-0000-0000-0000BD030000}"/>
    <cellStyle name="Lien hypertexte visité 938" xfId="1004" xr:uid="{00000000-0005-0000-0000-0000BE030000}"/>
    <cellStyle name="Lien hypertexte visité 939" xfId="1005" xr:uid="{00000000-0005-0000-0000-0000BF030000}"/>
    <cellStyle name="Lien hypertexte visité 94" xfId="1006" xr:uid="{00000000-0005-0000-0000-0000C0030000}"/>
    <cellStyle name="Lien hypertexte visité 940" xfId="1007" xr:uid="{00000000-0005-0000-0000-0000C1030000}"/>
    <cellStyle name="Lien hypertexte visité 941" xfId="1008" xr:uid="{00000000-0005-0000-0000-0000C2030000}"/>
    <cellStyle name="Lien hypertexte visité 942" xfId="1009" xr:uid="{00000000-0005-0000-0000-0000C3030000}"/>
    <cellStyle name="Lien hypertexte visité 943" xfId="1010" xr:uid="{00000000-0005-0000-0000-0000C4030000}"/>
    <cellStyle name="Lien hypertexte visité 944" xfId="1011" xr:uid="{00000000-0005-0000-0000-0000C5030000}"/>
    <cellStyle name="Lien hypertexte visité 945" xfId="1012" xr:uid="{00000000-0005-0000-0000-0000C6030000}"/>
    <cellStyle name="Lien hypertexte visité 946" xfId="1013" xr:uid="{00000000-0005-0000-0000-0000C7030000}"/>
    <cellStyle name="Lien hypertexte visité 947" xfId="1014" xr:uid="{00000000-0005-0000-0000-0000C8030000}"/>
    <cellStyle name="Lien hypertexte visité 948" xfId="1015" xr:uid="{00000000-0005-0000-0000-0000C9030000}"/>
    <cellStyle name="Lien hypertexte visité 949" xfId="1016" xr:uid="{00000000-0005-0000-0000-0000CA030000}"/>
    <cellStyle name="Lien hypertexte visité 95" xfId="1017" xr:uid="{00000000-0005-0000-0000-0000CB030000}"/>
    <cellStyle name="Lien hypertexte visité 950" xfId="1018" xr:uid="{00000000-0005-0000-0000-0000CC030000}"/>
    <cellStyle name="Lien hypertexte visité 951" xfId="1019" xr:uid="{00000000-0005-0000-0000-0000CD030000}"/>
    <cellStyle name="Lien hypertexte visité 952" xfId="1020" xr:uid="{00000000-0005-0000-0000-0000CE030000}"/>
    <cellStyle name="Lien hypertexte visité 953" xfId="1021" xr:uid="{00000000-0005-0000-0000-0000CF030000}"/>
    <cellStyle name="Lien hypertexte visité 954" xfId="1022" xr:uid="{00000000-0005-0000-0000-0000D0030000}"/>
    <cellStyle name="Lien hypertexte visité 955" xfId="1023" xr:uid="{00000000-0005-0000-0000-0000D1030000}"/>
    <cellStyle name="Lien hypertexte visité 956" xfId="1024" xr:uid="{00000000-0005-0000-0000-0000D2030000}"/>
    <cellStyle name="Lien hypertexte visité 957" xfId="1025" xr:uid="{00000000-0005-0000-0000-0000D3030000}"/>
    <cellStyle name="Lien hypertexte visité 958" xfId="1026" xr:uid="{00000000-0005-0000-0000-0000D4030000}"/>
    <cellStyle name="Lien hypertexte visité 959" xfId="1027" xr:uid="{00000000-0005-0000-0000-0000D5030000}"/>
    <cellStyle name="Lien hypertexte visité 96" xfId="1028" xr:uid="{00000000-0005-0000-0000-0000D6030000}"/>
    <cellStyle name="Lien hypertexte visité 960" xfId="1029" xr:uid="{00000000-0005-0000-0000-0000D7030000}"/>
    <cellStyle name="Lien hypertexte visité 961" xfId="1030" xr:uid="{00000000-0005-0000-0000-0000D8030000}"/>
    <cellStyle name="Lien hypertexte visité 962" xfId="1031" xr:uid="{00000000-0005-0000-0000-0000D9030000}"/>
    <cellStyle name="Lien hypertexte visité 963" xfId="1032" xr:uid="{00000000-0005-0000-0000-0000DA030000}"/>
    <cellStyle name="Lien hypertexte visité 964" xfId="1033" xr:uid="{00000000-0005-0000-0000-0000DB030000}"/>
    <cellStyle name="Lien hypertexte visité 965" xfId="1034" xr:uid="{00000000-0005-0000-0000-0000DC030000}"/>
    <cellStyle name="Lien hypertexte visité 966" xfId="1035" xr:uid="{00000000-0005-0000-0000-0000DD030000}"/>
    <cellStyle name="Lien hypertexte visité 967" xfId="1036" xr:uid="{00000000-0005-0000-0000-0000DE030000}"/>
    <cellStyle name="Lien hypertexte visité 968" xfId="1037" xr:uid="{00000000-0005-0000-0000-0000DF030000}"/>
    <cellStyle name="Lien hypertexte visité 969" xfId="1038" xr:uid="{00000000-0005-0000-0000-0000E0030000}"/>
    <cellStyle name="Lien hypertexte visité 97" xfId="1039" xr:uid="{00000000-0005-0000-0000-0000E1030000}"/>
    <cellStyle name="Lien hypertexte visité 970" xfId="1040" xr:uid="{00000000-0005-0000-0000-0000E2030000}"/>
    <cellStyle name="Lien hypertexte visité 971" xfId="1041" xr:uid="{00000000-0005-0000-0000-0000E3030000}"/>
    <cellStyle name="Lien hypertexte visité 972" xfId="1042" xr:uid="{00000000-0005-0000-0000-0000E4030000}"/>
    <cellStyle name="Lien hypertexte visité 973" xfId="1043" xr:uid="{00000000-0005-0000-0000-0000E5030000}"/>
    <cellStyle name="Lien hypertexte visité 974" xfId="1044" xr:uid="{00000000-0005-0000-0000-0000E6030000}"/>
    <cellStyle name="Lien hypertexte visité 975" xfId="1045" xr:uid="{00000000-0005-0000-0000-0000E7030000}"/>
    <cellStyle name="Lien hypertexte visité 976" xfId="1046" xr:uid="{00000000-0005-0000-0000-0000E8030000}"/>
    <cellStyle name="Lien hypertexte visité 977" xfId="1047" xr:uid="{00000000-0005-0000-0000-0000E9030000}"/>
    <cellStyle name="Lien hypertexte visité 978" xfId="1048" xr:uid="{00000000-0005-0000-0000-0000EA030000}"/>
    <cellStyle name="Lien hypertexte visité 979" xfId="1049" xr:uid="{00000000-0005-0000-0000-0000EB030000}"/>
    <cellStyle name="Lien hypertexte visité 98" xfId="1050" xr:uid="{00000000-0005-0000-0000-0000EC030000}"/>
    <cellStyle name="Lien hypertexte visité 980" xfId="1051" xr:uid="{00000000-0005-0000-0000-0000ED030000}"/>
    <cellStyle name="Lien hypertexte visité 981" xfId="1052" xr:uid="{00000000-0005-0000-0000-0000EE030000}"/>
    <cellStyle name="Lien hypertexte visité 982" xfId="1053" xr:uid="{00000000-0005-0000-0000-0000EF030000}"/>
    <cellStyle name="Lien hypertexte visité 983" xfId="1054" xr:uid="{00000000-0005-0000-0000-0000F0030000}"/>
    <cellStyle name="Lien hypertexte visité 984" xfId="1055" xr:uid="{00000000-0005-0000-0000-0000F1030000}"/>
    <cellStyle name="Lien hypertexte visité 985" xfId="1056" xr:uid="{00000000-0005-0000-0000-0000F2030000}"/>
    <cellStyle name="Lien hypertexte visité 986" xfId="1057" xr:uid="{00000000-0005-0000-0000-0000F3030000}"/>
    <cellStyle name="Lien hypertexte visité 987" xfId="1058" xr:uid="{00000000-0005-0000-0000-0000F4030000}"/>
    <cellStyle name="Lien hypertexte visité 988" xfId="1059" xr:uid="{00000000-0005-0000-0000-0000F5030000}"/>
    <cellStyle name="Lien hypertexte visité 989" xfId="1060" xr:uid="{00000000-0005-0000-0000-0000F6030000}"/>
    <cellStyle name="Lien hypertexte visité 99" xfId="1061" xr:uid="{00000000-0005-0000-0000-0000F7030000}"/>
    <cellStyle name="Lien hypertexte visité 990" xfId="1062" xr:uid="{00000000-0005-0000-0000-0000F8030000}"/>
    <cellStyle name="Lien hypertexte visité 991" xfId="1063" xr:uid="{00000000-0005-0000-0000-0000F9030000}"/>
    <cellStyle name="Lien hypertexte visité 992" xfId="1064" xr:uid="{00000000-0005-0000-0000-0000FA030000}"/>
    <cellStyle name="Lien hypertexte visité 993" xfId="1065" xr:uid="{00000000-0005-0000-0000-0000FB030000}"/>
    <cellStyle name="Lien hypertexte visité 994" xfId="1066" xr:uid="{00000000-0005-0000-0000-0000FC030000}"/>
    <cellStyle name="Lien hypertexte visité 995" xfId="1067" xr:uid="{00000000-0005-0000-0000-0000FD030000}"/>
    <cellStyle name="Lien hypertexte visité 996" xfId="1068" xr:uid="{00000000-0005-0000-0000-0000FE030000}"/>
    <cellStyle name="Lien hypertexte visité 997" xfId="1069" xr:uid="{00000000-0005-0000-0000-0000FF030000}"/>
    <cellStyle name="Lien hypertexte visité 998" xfId="1070" xr:uid="{00000000-0005-0000-0000-000000040000}"/>
    <cellStyle name="Lien hypertexte visité 999" xfId="1071" xr:uid="{00000000-0005-0000-0000-000001040000}"/>
    <cellStyle name="Milliers 2" xfId="14" xr:uid="{00000000-0005-0000-0000-000002040000}"/>
    <cellStyle name="Milliers 2 2" xfId="40" xr:uid="{00000000-0005-0000-0000-000003040000}"/>
    <cellStyle name="Milliers 2 3" xfId="1072" xr:uid="{00000000-0005-0000-0000-000004040000}"/>
    <cellStyle name="Milliers 3" xfId="12" xr:uid="{00000000-0005-0000-0000-000005040000}"/>
    <cellStyle name="Milliers 4" xfId="1073" xr:uid="{00000000-0005-0000-0000-000006040000}"/>
    <cellStyle name="Monétaire 2" xfId="35" xr:uid="{00000000-0005-0000-0000-000008040000}"/>
    <cellStyle name="Monétaire 2 2" xfId="1074" xr:uid="{00000000-0005-0000-0000-000009040000}"/>
    <cellStyle name="Monétaire 2 3" xfId="1075" xr:uid="{00000000-0005-0000-0000-00000A040000}"/>
    <cellStyle name="Monétaire 2 4" xfId="1076" xr:uid="{00000000-0005-0000-0000-00000B040000}"/>
    <cellStyle name="Monétaire 3" xfId="43" xr:uid="{00000000-0005-0000-0000-00000C040000}"/>
    <cellStyle name="Monétaire 4" xfId="1077" xr:uid="{00000000-0005-0000-0000-00000D040000}"/>
    <cellStyle name="Monétaire 5" xfId="1078" xr:uid="{00000000-0005-0000-0000-00000E040000}"/>
    <cellStyle name="Monétaire 6" xfId="1079" xr:uid="{00000000-0005-0000-0000-00000F040000}"/>
    <cellStyle name="Normal" xfId="0" builtinId="0"/>
    <cellStyle name="Normal 10" xfId="30" xr:uid="{00000000-0005-0000-0000-000011040000}"/>
    <cellStyle name="Normal 10 2" xfId="48" xr:uid="{00000000-0005-0000-0000-000012040000}"/>
    <cellStyle name="Normal 10 2 2" xfId="1080" xr:uid="{00000000-0005-0000-0000-000013040000}"/>
    <cellStyle name="Normal 10 2 2 2" xfId="1081" xr:uid="{00000000-0005-0000-0000-000014040000}"/>
    <cellStyle name="Normal 10 2 3" xfId="1082" xr:uid="{00000000-0005-0000-0000-000015040000}"/>
    <cellStyle name="Normal 10 2 4" xfId="1083" xr:uid="{00000000-0005-0000-0000-000016040000}"/>
    <cellStyle name="Normal 10 3" xfId="46" xr:uid="{00000000-0005-0000-0000-000017040000}"/>
    <cellStyle name="Normal 10 4" xfId="1084" xr:uid="{00000000-0005-0000-0000-000018040000}"/>
    <cellStyle name="Normal 10 5" xfId="1085" xr:uid="{00000000-0005-0000-0000-000019040000}"/>
    <cellStyle name="Normal 10 6" xfId="1086" xr:uid="{00000000-0005-0000-0000-00001A040000}"/>
    <cellStyle name="Normal 109 2" xfId="1087" xr:uid="{00000000-0005-0000-0000-00001B040000}"/>
    <cellStyle name="Normal 11" xfId="31" xr:uid="{00000000-0005-0000-0000-00001C040000}"/>
    <cellStyle name="Normal 11 2" xfId="1088" xr:uid="{00000000-0005-0000-0000-00001D040000}"/>
    <cellStyle name="Normal 11 3" xfId="1089" xr:uid="{00000000-0005-0000-0000-00001E040000}"/>
    <cellStyle name="Normal 11 4" xfId="1090" xr:uid="{00000000-0005-0000-0000-00001F040000}"/>
    <cellStyle name="Normal 11 5" xfId="1091" xr:uid="{00000000-0005-0000-0000-000020040000}"/>
    <cellStyle name="Normal 11 6" xfId="1092" xr:uid="{00000000-0005-0000-0000-000021040000}"/>
    <cellStyle name="Normal 110 2" xfId="1093" xr:uid="{00000000-0005-0000-0000-000022040000}"/>
    <cellStyle name="Normal 113" xfId="9" xr:uid="{00000000-0005-0000-0000-000023040000}"/>
    <cellStyle name="Normal 113 2" xfId="1094" xr:uid="{00000000-0005-0000-0000-000024040000}"/>
    <cellStyle name="Normal 113 3" xfId="1095" xr:uid="{00000000-0005-0000-0000-000025040000}"/>
    <cellStyle name="Normal 114" xfId="1096" xr:uid="{00000000-0005-0000-0000-000026040000}"/>
    <cellStyle name="Normal 114 2" xfId="1097" xr:uid="{00000000-0005-0000-0000-000027040000}"/>
    <cellStyle name="Normal 118 2" xfId="1098" xr:uid="{00000000-0005-0000-0000-000028040000}"/>
    <cellStyle name="Normal 119 2" xfId="1099" xr:uid="{00000000-0005-0000-0000-000029040000}"/>
    <cellStyle name="Normal 12" xfId="32" xr:uid="{00000000-0005-0000-0000-00002A040000}"/>
    <cellStyle name="Normal 12 2" xfId="1100" xr:uid="{00000000-0005-0000-0000-00002B040000}"/>
    <cellStyle name="Normal 12 3" xfId="1101" xr:uid="{00000000-0005-0000-0000-00002C040000}"/>
    <cellStyle name="Normal 12 4" xfId="1102" xr:uid="{00000000-0005-0000-0000-00002D040000}"/>
    <cellStyle name="Normal 12 5" xfId="1103" xr:uid="{00000000-0005-0000-0000-00002E040000}"/>
    <cellStyle name="Normal 12 6" xfId="1104" xr:uid="{00000000-0005-0000-0000-00002F040000}"/>
    <cellStyle name="Normal 127 2" xfId="1105" xr:uid="{00000000-0005-0000-0000-000030040000}"/>
    <cellStyle name="Normal 13" xfId="33" xr:uid="{00000000-0005-0000-0000-000031040000}"/>
    <cellStyle name="Normal 13 2" xfId="1106" xr:uid="{00000000-0005-0000-0000-000032040000}"/>
    <cellStyle name="Normal 13 3" xfId="1107" xr:uid="{00000000-0005-0000-0000-000033040000}"/>
    <cellStyle name="Normal 13 4" xfId="1108" xr:uid="{00000000-0005-0000-0000-000034040000}"/>
    <cellStyle name="Normal 13 5" xfId="1109" xr:uid="{00000000-0005-0000-0000-000035040000}"/>
    <cellStyle name="Normal 13 6" xfId="1110" xr:uid="{00000000-0005-0000-0000-000036040000}"/>
    <cellStyle name="Normal 138 2" xfId="1111" xr:uid="{00000000-0005-0000-0000-000037040000}"/>
    <cellStyle name="Normal 14" xfId="36" xr:uid="{00000000-0005-0000-0000-000038040000}"/>
    <cellStyle name="Normal 14 2" xfId="1112" xr:uid="{00000000-0005-0000-0000-000039040000}"/>
    <cellStyle name="Normal 14 3" xfId="1113" xr:uid="{00000000-0005-0000-0000-00003A040000}"/>
    <cellStyle name="Normal 14 4" xfId="1114" xr:uid="{00000000-0005-0000-0000-00003B040000}"/>
    <cellStyle name="Normal 15" xfId="34" xr:uid="{00000000-0005-0000-0000-00003C040000}"/>
    <cellStyle name="Normal 15 2" xfId="1115" xr:uid="{00000000-0005-0000-0000-00003D040000}"/>
    <cellStyle name="Normal 15 3" xfId="1116" xr:uid="{00000000-0005-0000-0000-00003E040000}"/>
    <cellStyle name="Normal 15 4" xfId="1117" xr:uid="{00000000-0005-0000-0000-00003F040000}"/>
    <cellStyle name="Normal 15 5" xfId="1118" xr:uid="{00000000-0005-0000-0000-000040040000}"/>
    <cellStyle name="Normal 15 6" xfId="1119" xr:uid="{00000000-0005-0000-0000-000041040000}"/>
    <cellStyle name="Normal 152" xfId="1120" xr:uid="{00000000-0005-0000-0000-000042040000}"/>
    <cellStyle name="Normal 16" xfId="38" xr:uid="{00000000-0005-0000-0000-000043040000}"/>
    <cellStyle name="Normal 16 2" xfId="1121" xr:uid="{00000000-0005-0000-0000-000044040000}"/>
    <cellStyle name="Normal 16 3" xfId="1122" xr:uid="{00000000-0005-0000-0000-000045040000}"/>
    <cellStyle name="Normal 17" xfId="41" xr:uid="{00000000-0005-0000-0000-000046040000}"/>
    <cellStyle name="Normal 17 2" xfId="1123" xr:uid="{00000000-0005-0000-0000-000047040000}"/>
    <cellStyle name="Normal 18" xfId="16" xr:uid="{00000000-0005-0000-0000-000048040000}"/>
    <cellStyle name="Normal 18 2" xfId="1124" xr:uid="{00000000-0005-0000-0000-000049040000}"/>
    <cellStyle name="Normal 19" xfId="3" xr:uid="{00000000-0005-0000-0000-00004A040000}"/>
    <cellStyle name="Normal 2" xfId="2" xr:uid="{00000000-0005-0000-0000-00004B040000}"/>
    <cellStyle name="Normal 2 2" xfId="15" xr:uid="{00000000-0005-0000-0000-00004C040000}"/>
    <cellStyle name="Normal 2 2 2" xfId="39" xr:uid="{00000000-0005-0000-0000-00004D040000}"/>
    <cellStyle name="Normal 2 2 2 2" xfId="1125" xr:uid="{00000000-0005-0000-0000-00004E040000}"/>
    <cellStyle name="Normal 2 2 2 3" xfId="1126" xr:uid="{00000000-0005-0000-0000-00004F040000}"/>
    <cellStyle name="Normal 2 2 3" xfId="1127" xr:uid="{00000000-0005-0000-0000-000050040000}"/>
    <cellStyle name="Normal 2 2 3 2" xfId="1128" xr:uid="{00000000-0005-0000-0000-000051040000}"/>
    <cellStyle name="Normal 2 2 3 4" xfId="1129" xr:uid="{00000000-0005-0000-0000-000052040000}"/>
    <cellStyle name="Normal 2 2 7" xfId="1130" xr:uid="{00000000-0005-0000-0000-000053040000}"/>
    <cellStyle name="Normal 2 3" xfId="19" xr:uid="{00000000-0005-0000-0000-000054040000}"/>
    <cellStyle name="Normal 2 3 2" xfId="1131" xr:uid="{00000000-0005-0000-0000-000055040000}"/>
    <cellStyle name="Normal 2 3 2 2" xfId="1132" xr:uid="{00000000-0005-0000-0000-000056040000}"/>
    <cellStyle name="Normal 2 3 2 3" xfId="1133" xr:uid="{00000000-0005-0000-0000-000057040000}"/>
    <cellStyle name="Normal 2 3 3" xfId="1134" xr:uid="{00000000-0005-0000-0000-000058040000}"/>
    <cellStyle name="Normal 2 3 4" xfId="1135" xr:uid="{00000000-0005-0000-0000-000059040000}"/>
    <cellStyle name="Normal 2 4" xfId="7" xr:uid="{00000000-0005-0000-0000-00005A040000}"/>
    <cellStyle name="Normal 2 4 2" xfId="1136" xr:uid="{00000000-0005-0000-0000-00005B040000}"/>
    <cellStyle name="Normal 2 4 3" xfId="1137" xr:uid="{00000000-0005-0000-0000-00005C040000}"/>
    <cellStyle name="Normal 2 5" xfId="1138" xr:uid="{00000000-0005-0000-0000-00005D040000}"/>
    <cellStyle name="Normal 2 5 2" xfId="1139" xr:uid="{00000000-0005-0000-0000-00005E040000}"/>
    <cellStyle name="Normal 2 6" xfId="1140" xr:uid="{00000000-0005-0000-0000-00005F040000}"/>
    <cellStyle name="Normal 2 6 2" xfId="1141" xr:uid="{00000000-0005-0000-0000-000060040000}"/>
    <cellStyle name="Normal 2 6 3" xfId="1142" xr:uid="{00000000-0005-0000-0000-000061040000}"/>
    <cellStyle name="Normal 2 7" xfId="1143" xr:uid="{00000000-0005-0000-0000-000062040000}"/>
    <cellStyle name="Normal 2 8" xfId="1144" xr:uid="{00000000-0005-0000-0000-000063040000}"/>
    <cellStyle name="Normal 20" xfId="4" xr:uid="{00000000-0005-0000-0000-000064040000}"/>
    <cellStyle name="Normal 21" xfId="1145" xr:uid="{00000000-0005-0000-0000-000065040000}"/>
    <cellStyle name="Normal 21 2" xfId="1146" xr:uid="{00000000-0005-0000-0000-000066040000}"/>
    <cellStyle name="Normal 22" xfId="1147" xr:uid="{00000000-0005-0000-0000-000067040000}"/>
    <cellStyle name="Normal 23" xfId="1148" xr:uid="{00000000-0005-0000-0000-000068040000}"/>
    <cellStyle name="Normal 24" xfId="1149" xr:uid="{00000000-0005-0000-0000-000069040000}"/>
    <cellStyle name="Normal 25" xfId="1150" xr:uid="{00000000-0005-0000-0000-00006A040000}"/>
    <cellStyle name="Normal 25 2" xfId="1151" xr:uid="{00000000-0005-0000-0000-00006B040000}"/>
    <cellStyle name="Normal 26" xfId="1152" xr:uid="{00000000-0005-0000-0000-00006C040000}"/>
    <cellStyle name="Normal 27" xfId="1153" xr:uid="{00000000-0005-0000-0000-00006D040000}"/>
    <cellStyle name="Normal 28" xfId="1154" xr:uid="{00000000-0005-0000-0000-00006E040000}"/>
    <cellStyle name="Normal 29" xfId="1155" xr:uid="{00000000-0005-0000-0000-00006F040000}"/>
    <cellStyle name="Normal 3" xfId="8" xr:uid="{00000000-0005-0000-0000-000070040000}"/>
    <cellStyle name="Normal 3 2" xfId="37" xr:uid="{00000000-0005-0000-0000-000071040000}"/>
    <cellStyle name="Normal 3 2 2" xfId="1156" xr:uid="{00000000-0005-0000-0000-000072040000}"/>
    <cellStyle name="Normal 3 2 3" xfId="1157" xr:uid="{00000000-0005-0000-0000-000073040000}"/>
    <cellStyle name="Normal 3 2 4" xfId="1158" xr:uid="{00000000-0005-0000-0000-000074040000}"/>
    <cellStyle name="Normal 3 2 5" xfId="1159" xr:uid="{00000000-0005-0000-0000-000075040000}"/>
    <cellStyle name="Normal 3 3" xfId="20" xr:uid="{00000000-0005-0000-0000-000076040000}"/>
    <cellStyle name="Normal 3 3 2" xfId="1160" xr:uid="{00000000-0005-0000-0000-000077040000}"/>
    <cellStyle name="Normal 3 3 2 2" xfId="1161" xr:uid="{00000000-0005-0000-0000-000078040000}"/>
    <cellStyle name="Normal 3 3 3" xfId="1162" xr:uid="{00000000-0005-0000-0000-000079040000}"/>
    <cellStyle name="Normal 3 4" xfId="1163" xr:uid="{00000000-0005-0000-0000-00007A040000}"/>
    <cellStyle name="Normal 3 4 2" xfId="1164" xr:uid="{00000000-0005-0000-0000-00007B040000}"/>
    <cellStyle name="Normal 3 5" xfId="1165" xr:uid="{00000000-0005-0000-0000-00007C040000}"/>
    <cellStyle name="Normal 3 5 2" xfId="1166" xr:uid="{00000000-0005-0000-0000-00007D040000}"/>
    <cellStyle name="Normal 3 6" xfId="1167" xr:uid="{00000000-0005-0000-0000-00007E040000}"/>
    <cellStyle name="Normal 3 7" xfId="1168" xr:uid="{00000000-0005-0000-0000-00007F040000}"/>
    <cellStyle name="Normal 3 8" xfId="1169" xr:uid="{00000000-0005-0000-0000-000080040000}"/>
    <cellStyle name="Normal 3 9" xfId="1170" xr:uid="{00000000-0005-0000-0000-000081040000}"/>
    <cellStyle name="Normal 30" xfId="1171" xr:uid="{00000000-0005-0000-0000-000082040000}"/>
    <cellStyle name="Normal 31" xfId="1172" xr:uid="{00000000-0005-0000-0000-000083040000}"/>
    <cellStyle name="Normal 32" xfId="1173" xr:uid="{00000000-0005-0000-0000-000084040000}"/>
    <cellStyle name="Normal 33" xfId="1174" xr:uid="{00000000-0005-0000-0000-000085040000}"/>
    <cellStyle name="Normal 34" xfId="1175" xr:uid="{00000000-0005-0000-0000-000086040000}"/>
    <cellStyle name="Normal 35" xfId="1176" xr:uid="{00000000-0005-0000-0000-000087040000}"/>
    <cellStyle name="Normal 36" xfId="1177" xr:uid="{00000000-0005-0000-0000-000088040000}"/>
    <cellStyle name="Normal 37" xfId="1178" xr:uid="{00000000-0005-0000-0000-000089040000}"/>
    <cellStyle name="Normal 38" xfId="1179" xr:uid="{00000000-0005-0000-0000-00008A040000}"/>
    <cellStyle name="Normal 39" xfId="1180" xr:uid="{00000000-0005-0000-0000-00008B040000}"/>
    <cellStyle name="Normal 4" xfId="10" xr:uid="{00000000-0005-0000-0000-00008C040000}"/>
    <cellStyle name="Normal 4 2" xfId="21" xr:uid="{00000000-0005-0000-0000-00008D040000}"/>
    <cellStyle name="Normal 4 2 2" xfId="1181" xr:uid="{00000000-0005-0000-0000-00008E040000}"/>
    <cellStyle name="Normal 4 2 2 2" xfId="1182" xr:uid="{00000000-0005-0000-0000-00008F040000}"/>
    <cellStyle name="Normal 4 2 2 2 2" xfId="1183" xr:uid="{00000000-0005-0000-0000-000090040000}"/>
    <cellStyle name="Normal 4 2 2 2 3" xfId="1184" xr:uid="{00000000-0005-0000-0000-000091040000}"/>
    <cellStyle name="Normal 4 2 2 3" xfId="1185" xr:uid="{00000000-0005-0000-0000-000092040000}"/>
    <cellStyle name="Normal 4 2 2 4" xfId="1186" xr:uid="{00000000-0005-0000-0000-000093040000}"/>
    <cellStyle name="Normal 4 2 3" xfId="1187" xr:uid="{00000000-0005-0000-0000-000094040000}"/>
    <cellStyle name="Normal 4 2 3 2" xfId="1188" xr:uid="{00000000-0005-0000-0000-000095040000}"/>
    <cellStyle name="Normal 4 2 3 3" xfId="1189" xr:uid="{00000000-0005-0000-0000-000096040000}"/>
    <cellStyle name="Normal 4 2 4" xfId="1190" xr:uid="{00000000-0005-0000-0000-000097040000}"/>
    <cellStyle name="Normal 4 2 4 2" xfId="1191" xr:uid="{00000000-0005-0000-0000-000098040000}"/>
    <cellStyle name="Normal 4 2 5" xfId="1192" xr:uid="{00000000-0005-0000-0000-000099040000}"/>
    <cellStyle name="Normal 4 3" xfId="1193" xr:uid="{00000000-0005-0000-0000-00009A040000}"/>
    <cellStyle name="Normal 4 3 2" xfId="1194" xr:uid="{00000000-0005-0000-0000-00009B040000}"/>
    <cellStyle name="Normal 4 4" xfId="1195" xr:uid="{00000000-0005-0000-0000-00009C040000}"/>
    <cellStyle name="Normal 4 4 2" xfId="1196" xr:uid="{00000000-0005-0000-0000-00009D040000}"/>
    <cellStyle name="Normal 4 5" xfId="1197" xr:uid="{00000000-0005-0000-0000-00009E040000}"/>
    <cellStyle name="Normal 4 6" xfId="1198" xr:uid="{00000000-0005-0000-0000-00009F040000}"/>
    <cellStyle name="Normal 4 7" xfId="1199" xr:uid="{00000000-0005-0000-0000-0000A0040000}"/>
    <cellStyle name="Normal 40" xfId="1200" xr:uid="{00000000-0005-0000-0000-0000A1040000}"/>
    <cellStyle name="Normal 41" xfId="1201" xr:uid="{00000000-0005-0000-0000-0000A2040000}"/>
    <cellStyle name="Normal 42" xfId="1202" xr:uid="{00000000-0005-0000-0000-0000A3040000}"/>
    <cellStyle name="Normal 43" xfId="1203" xr:uid="{00000000-0005-0000-0000-0000A4040000}"/>
    <cellStyle name="Normal 44" xfId="1204" xr:uid="{00000000-0005-0000-0000-0000A5040000}"/>
    <cellStyle name="Normal 45" xfId="1205" xr:uid="{00000000-0005-0000-0000-0000A6040000}"/>
    <cellStyle name="Normal 46" xfId="1206" xr:uid="{00000000-0005-0000-0000-0000A7040000}"/>
    <cellStyle name="Normal 47" xfId="1207" xr:uid="{00000000-0005-0000-0000-0000A8040000}"/>
    <cellStyle name="Normal 48" xfId="1208" xr:uid="{00000000-0005-0000-0000-0000A9040000}"/>
    <cellStyle name="Normal 49" xfId="1209" xr:uid="{00000000-0005-0000-0000-0000AA040000}"/>
    <cellStyle name="Normal 5" xfId="5" xr:uid="{00000000-0005-0000-0000-0000AB040000}"/>
    <cellStyle name="Normal 5 2" xfId="42" xr:uid="{00000000-0005-0000-0000-0000AC040000}"/>
    <cellStyle name="Normal 5 2 2" xfId="1210" xr:uid="{00000000-0005-0000-0000-0000AD040000}"/>
    <cellStyle name="Normal 5 2 2 2" xfId="1211" xr:uid="{00000000-0005-0000-0000-0000AE040000}"/>
    <cellStyle name="Normal 5 2 3" xfId="1212" xr:uid="{00000000-0005-0000-0000-0000AF040000}"/>
    <cellStyle name="Normal 5 3" xfId="23" xr:uid="{00000000-0005-0000-0000-0000B0040000}"/>
    <cellStyle name="Normal 5 3 2" xfId="1213" xr:uid="{00000000-0005-0000-0000-0000B1040000}"/>
    <cellStyle name="Normal 5 3 3" xfId="1214" xr:uid="{00000000-0005-0000-0000-0000B2040000}"/>
    <cellStyle name="Normal 5 4" xfId="1215" xr:uid="{00000000-0005-0000-0000-0000B3040000}"/>
    <cellStyle name="Normal 5 4 2" xfId="1216" xr:uid="{00000000-0005-0000-0000-0000B4040000}"/>
    <cellStyle name="Normal 5 5" xfId="1217" xr:uid="{00000000-0005-0000-0000-0000B5040000}"/>
    <cellStyle name="Normal 50" xfId="1218" xr:uid="{00000000-0005-0000-0000-0000B6040000}"/>
    <cellStyle name="Normal 51" xfId="1219" xr:uid="{00000000-0005-0000-0000-0000B7040000}"/>
    <cellStyle name="Normal 52" xfId="1220" xr:uid="{00000000-0005-0000-0000-0000B8040000}"/>
    <cellStyle name="Normal 53" xfId="1221" xr:uid="{00000000-0005-0000-0000-0000B9040000}"/>
    <cellStyle name="Normal 54" xfId="1222" xr:uid="{00000000-0005-0000-0000-0000BA040000}"/>
    <cellStyle name="Normal 55" xfId="1223" xr:uid="{00000000-0005-0000-0000-0000BB040000}"/>
    <cellStyle name="Normal 56" xfId="1224" xr:uid="{00000000-0005-0000-0000-0000BC040000}"/>
    <cellStyle name="Normal 57" xfId="1225" xr:uid="{00000000-0005-0000-0000-0000BD040000}"/>
    <cellStyle name="Normal 58" xfId="1226" xr:uid="{00000000-0005-0000-0000-0000BE040000}"/>
    <cellStyle name="Normal 59" xfId="1227" xr:uid="{00000000-0005-0000-0000-0000BF040000}"/>
    <cellStyle name="Normal 6" xfId="13" xr:uid="{00000000-0005-0000-0000-0000C0040000}"/>
    <cellStyle name="Normal 6 2" xfId="24" xr:uid="{00000000-0005-0000-0000-0000C1040000}"/>
    <cellStyle name="Normal 6 2 2" xfId="1228" xr:uid="{00000000-0005-0000-0000-0000C2040000}"/>
    <cellStyle name="Normal 6 2 2 2" xfId="1229" xr:uid="{00000000-0005-0000-0000-0000C3040000}"/>
    <cellStyle name="Normal 6 2 2 3" xfId="1230" xr:uid="{00000000-0005-0000-0000-0000C4040000}"/>
    <cellStyle name="Normal 6 2 3" xfId="1231" xr:uid="{00000000-0005-0000-0000-0000C5040000}"/>
    <cellStyle name="Normal 6 2 3 2" xfId="1232" xr:uid="{00000000-0005-0000-0000-0000C6040000}"/>
    <cellStyle name="Normal 6 2 4" xfId="1233" xr:uid="{00000000-0005-0000-0000-0000C7040000}"/>
    <cellStyle name="Normal 6 3" xfId="1234" xr:uid="{00000000-0005-0000-0000-0000C8040000}"/>
    <cellStyle name="Normal 6 3 2" xfId="1235" xr:uid="{00000000-0005-0000-0000-0000C9040000}"/>
    <cellStyle name="Normal 6 3 3" xfId="1236" xr:uid="{00000000-0005-0000-0000-0000CA040000}"/>
    <cellStyle name="Normal 6 4" xfId="1237" xr:uid="{00000000-0005-0000-0000-0000CB040000}"/>
    <cellStyle name="Normal 6 4 2" xfId="1238" xr:uid="{00000000-0005-0000-0000-0000CC040000}"/>
    <cellStyle name="Normal 6 5" xfId="1239" xr:uid="{00000000-0005-0000-0000-0000CD040000}"/>
    <cellStyle name="Normal 6 5 2" xfId="1240" xr:uid="{00000000-0005-0000-0000-0000CE040000}"/>
    <cellStyle name="Normal 6 6" xfId="1241" xr:uid="{00000000-0005-0000-0000-0000CF040000}"/>
    <cellStyle name="Normal 6 7" xfId="1242" xr:uid="{00000000-0005-0000-0000-0000D0040000}"/>
    <cellStyle name="Normal 60" xfId="1243" xr:uid="{00000000-0005-0000-0000-0000D1040000}"/>
    <cellStyle name="Normal 61" xfId="1244" xr:uid="{00000000-0005-0000-0000-0000D2040000}"/>
    <cellStyle name="Normal 62" xfId="1245" xr:uid="{00000000-0005-0000-0000-0000D3040000}"/>
    <cellStyle name="Normal 63" xfId="1246" xr:uid="{00000000-0005-0000-0000-0000D4040000}"/>
    <cellStyle name="Normal 64" xfId="1247" xr:uid="{00000000-0005-0000-0000-0000D5040000}"/>
    <cellStyle name="Normal 65" xfId="1248" xr:uid="{00000000-0005-0000-0000-0000D6040000}"/>
    <cellStyle name="Normal 66" xfId="1249" xr:uid="{00000000-0005-0000-0000-0000D7040000}"/>
    <cellStyle name="Normal 67" xfId="1250" xr:uid="{00000000-0005-0000-0000-0000D8040000}"/>
    <cellStyle name="Normal 68" xfId="1251" xr:uid="{00000000-0005-0000-0000-0000D9040000}"/>
    <cellStyle name="Normal 69" xfId="47" xr:uid="{00000000-0005-0000-0000-0000DA040000}"/>
    <cellStyle name="Normal 7" xfId="25" xr:uid="{00000000-0005-0000-0000-0000DB040000}"/>
    <cellStyle name="Normal 7 2" xfId="1252" xr:uid="{00000000-0005-0000-0000-0000DC040000}"/>
    <cellStyle name="Normal 7 3" xfId="1253" xr:uid="{00000000-0005-0000-0000-0000DD040000}"/>
    <cellStyle name="Normal 7 4" xfId="1254" xr:uid="{00000000-0005-0000-0000-0000DE040000}"/>
    <cellStyle name="Normal 7 5" xfId="1255" xr:uid="{00000000-0005-0000-0000-0000DF040000}"/>
    <cellStyle name="Normal 7 6" xfId="1256" xr:uid="{00000000-0005-0000-0000-0000E0040000}"/>
    <cellStyle name="Normal 8" xfId="26" xr:uid="{00000000-0005-0000-0000-0000E1040000}"/>
    <cellStyle name="Normal 8 2" xfId="45" xr:uid="{00000000-0005-0000-0000-0000E2040000}"/>
    <cellStyle name="Normal 8 2 2" xfId="1257" xr:uid="{00000000-0005-0000-0000-0000E3040000}"/>
    <cellStyle name="Normal 8 3" xfId="1258" xr:uid="{00000000-0005-0000-0000-0000E4040000}"/>
    <cellStyle name="Normal 8 3 2" xfId="1259" xr:uid="{00000000-0005-0000-0000-0000E5040000}"/>
    <cellStyle name="Normal 8 4" xfId="1260" xr:uid="{00000000-0005-0000-0000-0000E6040000}"/>
    <cellStyle name="Normal 8 5" xfId="1261" xr:uid="{00000000-0005-0000-0000-0000E7040000}"/>
    <cellStyle name="Normal 8 6" xfId="1262" xr:uid="{00000000-0005-0000-0000-0000E8040000}"/>
    <cellStyle name="Normal 8 7" xfId="1263" xr:uid="{00000000-0005-0000-0000-0000E9040000}"/>
    <cellStyle name="Normal 9" xfId="28" xr:uid="{00000000-0005-0000-0000-0000EA040000}"/>
    <cellStyle name="Normal 9 2" xfId="1264" xr:uid="{00000000-0005-0000-0000-0000EB040000}"/>
    <cellStyle name="Normal 9 2 2" xfId="1265" xr:uid="{00000000-0005-0000-0000-0000EC040000}"/>
    <cellStyle name="Normal 9 3" xfId="1266" xr:uid="{00000000-0005-0000-0000-0000ED040000}"/>
    <cellStyle name="Normal 9 3 2" xfId="1267" xr:uid="{00000000-0005-0000-0000-0000EE040000}"/>
    <cellStyle name="Normal 9 4" xfId="1268" xr:uid="{00000000-0005-0000-0000-0000EF040000}"/>
    <cellStyle name="Percent" xfId="1" builtinId="5"/>
    <cellStyle name="Percent 2" xfId="1269" xr:uid="{00000000-0005-0000-0000-0000F0040000}"/>
    <cellStyle name="Percent 2 2" xfId="1270" xr:uid="{00000000-0005-0000-0000-0000F1040000}"/>
    <cellStyle name="Percent 2 3" xfId="1271" xr:uid="{00000000-0005-0000-0000-0000F2040000}"/>
    <cellStyle name="Percent 3" xfId="1272" xr:uid="{00000000-0005-0000-0000-0000F3040000}"/>
    <cellStyle name="Percent 3 2" xfId="1273" xr:uid="{00000000-0005-0000-0000-0000F4040000}"/>
    <cellStyle name="Pourcentage 2" xfId="11" xr:uid="{00000000-0005-0000-0000-0000F6040000}"/>
    <cellStyle name="Pourcentage 2 2" xfId="27" xr:uid="{00000000-0005-0000-0000-0000F7040000}"/>
    <cellStyle name="Pourcentage 2 3" xfId="1274" xr:uid="{00000000-0005-0000-0000-0000F8040000}"/>
    <cellStyle name="Pourcentage 2 4" xfId="1275" xr:uid="{00000000-0005-0000-0000-0000F9040000}"/>
    <cellStyle name="Pourcentage 2 5" xfId="1276" xr:uid="{00000000-0005-0000-0000-0000FA040000}"/>
    <cellStyle name="Pourcentage 2 6" xfId="1277" xr:uid="{00000000-0005-0000-0000-0000FB040000}"/>
    <cellStyle name="Pourcentage 3" xfId="6" xr:uid="{00000000-0005-0000-0000-0000FC040000}"/>
    <cellStyle name="Pourcentage 3 2" xfId="29" xr:uid="{00000000-0005-0000-0000-0000FD040000}"/>
    <cellStyle name="Pourcentage 3 3" xfId="1278" xr:uid="{00000000-0005-0000-0000-0000FE040000}"/>
    <cellStyle name="Pourcentage 3 4" xfId="1279" xr:uid="{00000000-0005-0000-0000-0000FF040000}"/>
    <cellStyle name="Pourcentage 4" xfId="1280" xr:uid="{00000000-0005-0000-0000-000000050000}"/>
    <cellStyle name="Pourcentage 5" xfId="1281" xr:uid="{00000000-0005-0000-0000-000001050000}"/>
    <cellStyle name="Pourcentage 6" xfId="1282" xr:uid="{00000000-0005-0000-0000-000002050000}"/>
    <cellStyle name="Pourcentage 7" xfId="1283" xr:uid="{00000000-0005-0000-0000-000003050000}"/>
    <cellStyle name="Pourcentage 8" xfId="1284" xr:uid="{00000000-0005-0000-0000-000004050000}"/>
    <cellStyle name="Pourcentage 9" xfId="1285" xr:uid="{00000000-0005-0000-0000-000005050000}"/>
    <cellStyle name="常规 4 2" xfId="1286" xr:uid="{00000000-0005-0000-0000-000006050000}"/>
    <cellStyle name="常规_Feuil2" xfId="22" xr:uid="{00000000-0005-0000-0000-00000705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46D0A"/>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13.jpeg"/><Relationship Id="rId7" Type="http://schemas.openxmlformats.org/officeDocument/2006/relationships/image" Target="../media/image17.jpeg"/><Relationship Id="rId2" Type="http://schemas.openxmlformats.org/officeDocument/2006/relationships/image" Target="../media/image12.jpeg"/><Relationship Id="rId1" Type="http://schemas.openxmlformats.org/officeDocument/2006/relationships/image" Target="../media/image11.jpeg"/><Relationship Id="rId6" Type="http://schemas.openxmlformats.org/officeDocument/2006/relationships/image" Target="../media/image16.jpeg"/><Relationship Id="rId11" Type="http://schemas.openxmlformats.org/officeDocument/2006/relationships/image" Target="../media/image10.jpeg"/><Relationship Id="rId5" Type="http://schemas.openxmlformats.org/officeDocument/2006/relationships/image" Target="../media/image15.jpeg"/><Relationship Id="rId10" Type="http://schemas.openxmlformats.org/officeDocument/2006/relationships/image" Target="../media/image20.jpeg"/><Relationship Id="rId4" Type="http://schemas.openxmlformats.org/officeDocument/2006/relationships/image" Target="../media/image14.jpeg"/><Relationship Id="rId9"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oneCellAnchor>
    <xdr:from>
      <xdr:col>12</xdr:col>
      <xdr:colOff>259897</xdr:colOff>
      <xdr:row>134</xdr:row>
      <xdr:rowOff>0</xdr:rowOff>
    </xdr:from>
    <xdr:ext cx="927017" cy="0"/>
    <xdr:pic>
      <xdr:nvPicPr>
        <xdr:cNvPr id="4" name="Image 3">
          <a:extLst>
            <a:ext uri="{FF2B5EF4-FFF2-40B4-BE49-F238E27FC236}">
              <a16:creationId xmlns:a16="http://schemas.microsoft.com/office/drawing/2014/main" id="{26A2A642-29A2-479C-A7CD-2CFD871FF15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338472" y="211797900"/>
          <a:ext cx="927017" cy="0"/>
        </a:xfrm>
        <a:prstGeom prst="rect">
          <a:avLst/>
        </a:prstGeom>
      </xdr:spPr>
    </xdr:pic>
    <xdr:clientData/>
  </xdr:oneCellAnchor>
  <xdr:oneCellAnchor>
    <xdr:from>
      <xdr:col>12</xdr:col>
      <xdr:colOff>259897</xdr:colOff>
      <xdr:row>134</xdr:row>
      <xdr:rowOff>0</xdr:rowOff>
    </xdr:from>
    <xdr:ext cx="927017" cy="0"/>
    <xdr:pic>
      <xdr:nvPicPr>
        <xdr:cNvPr id="5" name="Image 4">
          <a:extLst>
            <a:ext uri="{FF2B5EF4-FFF2-40B4-BE49-F238E27FC236}">
              <a16:creationId xmlns:a16="http://schemas.microsoft.com/office/drawing/2014/main" id="{C5041A9F-A34A-4161-9621-50BB166D7D5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338472" y="211797900"/>
          <a:ext cx="927017" cy="0"/>
        </a:xfrm>
        <a:prstGeom prst="rect">
          <a:avLst/>
        </a:prstGeom>
      </xdr:spPr>
    </xdr:pic>
    <xdr:clientData/>
  </xdr:oneCellAnchor>
  <xdr:oneCellAnchor>
    <xdr:from>
      <xdr:col>12</xdr:col>
      <xdr:colOff>259897</xdr:colOff>
      <xdr:row>134</xdr:row>
      <xdr:rowOff>0</xdr:rowOff>
    </xdr:from>
    <xdr:ext cx="927017" cy="0"/>
    <xdr:pic>
      <xdr:nvPicPr>
        <xdr:cNvPr id="6" name="Image 5">
          <a:extLst>
            <a:ext uri="{FF2B5EF4-FFF2-40B4-BE49-F238E27FC236}">
              <a16:creationId xmlns:a16="http://schemas.microsoft.com/office/drawing/2014/main" id="{8D7769C2-2B8A-490A-A6C3-6359DD92041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338472" y="211797900"/>
          <a:ext cx="927017" cy="0"/>
        </a:xfrm>
        <a:prstGeom prst="rect">
          <a:avLst/>
        </a:prstGeom>
      </xdr:spPr>
    </xdr:pic>
    <xdr:clientData/>
  </xdr:oneCellAnchor>
  <xdr:oneCellAnchor>
    <xdr:from>
      <xdr:col>3</xdr:col>
      <xdr:colOff>0</xdr:colOff>
      <xdr:row>134</xdr:row>
      <xdr:rowOff>0</xdr:rowOff>
    </xdr:from>
    <xdr:ext cx="921364" cy="0"/>
    <xdr:pic>
      <xdr:nvPicPr>
        <xdr:cNvPr id="7" name="Image 6">
          <a:extLst>
            <a:ext uri="{FF2B5EF4-FFF2-40B4-BE49-F238E27FC236}">
              <a16:creationId xmlns:a16="http://schemas.microsoft.com/office/drawing/2014/main" id="{BCFB7D3D-23D3-4A72-B194-BC1C0FC7A78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619625" y="211797900"/>
          <a:ext cx="921364" cy="0"/>
        </a:xfrm>
        <a:prstGeom prst="rect">
          <a:avLst/>
        </a:prstGeom>
      </xdr:spPr>
    </xdr:pic>
    <xdr:clientData/>
  </xdr:oneCellAnchor>
  <xdr:oneCellAnchor>
    <xdr:from>
      <xdr:col>12</xdr:col>
      <xdr:colOff>259897</xdr:colOff>
      <xdr:row>134</xdr:row>
      <xdr:rowOff>0</xdr:rowOff>
    </xdr:from>
    <xdr:ext cx="927017" cy="0"/>
    <xdr:pic>
      <xdr:nvPicPr>
        <xdr:cNvPr id="8" name="Image 7">
          <a:extLst>
            <a:ext uri="{FF2B5EF4-FFF2-40B4-BE49-F238E27FC236}">
              <a16:creationId xmlns:a16="http://schemas.microsoft.com/office/drawing/2014/main" id="{62AA6BE6-6E9C-490D-ACC0-CC399E5B770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338472" y="211797900"/>
          <a:ext cx="927017" cy="0"/>
        </a:xfrm>
        <a:prstGeom prst="rect">
          <a:avLst/>
        </a:prstGeom>
      </xdr:spPr>
    </xdr:pic>
    <xdr:clientData/>
  </xdr:oneCellAnchor>
  <xdr:oneCellAnchor>
    <xdr:from>
      <xdr:col>12</xdr:col>
      <xdr:colOff>259897</xdr:colOff>
      <xdr:row>134</xdr:row>
      <xdr:rowOff>0</xdr:rowOff>
    </xdr:from>
    <xdr:ext cx="927017" cy="0"/>
    <xdr:pic>
      <xdr:nvPicPr>
        <xdr:cNvPr id="9" name="Image 8">
          <a:extLst>
            <a:ext uri="{FF2B5EF4-FFF2-40B4-BE49-F238E27FC236}">
              <a16:creationId xmlns:a16="http://schemas.microsoft.com/office/drawing/2014/main" id="{5D908DBE-E934-4C26-98F0-B928871EA93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338472" y="211797900"/>
          <a:ext cx="927017" cy="0"/>
        </a:xfrm>
        <a:prstGeom prst="rect">
          <a:avLst/>
        </a:prstGeom>
      </xdr:spPr>
    </xdr:pic>
    <xdr:clientData/>
  </xdr:oneCellAnchor>
  <xdr:oneCellAnchor>
    <xdr:from>
      <xdr:col>0</xdr:col>
      <xdr:colOff>152400</xdr:colOff>
      <xdr:row>0</xdr:row>
      <xdr:rowOff>69272</xdr:rowOff>
    </xdr:from>
    <xdr:ext cx="1188720" cy="1588250"/>
    <xdr:pic>
      <xdr:nvPicPr>
        <xdr:cNvPr id="10" name="Image 9">
          <a:extLst>
            <a:ext uri="{FF2B5EF4-FFF2-40B4-BE49-F238E27FC236}">
              <a16:creationId xmlns:a16="http://schemas.microsoft.com/office/drawing/2014/main" id="{9AE95A3A-D467-4488-8194-9337C9AFEA33}"/>
            </a:ext>
          </a:extLst>
        </xdr:cNvPr>
        <xdr:cNvPicPr>
          <a:picLocks noChangeAspect="1"/>
        </xdr:cNvPicPr>
      </xdr:nvPicPr>
      <xdr:blipFill>
        <a:blip xmlns:r="http://schemas.openxmlformats.org/officeDocument/2006/relationships" r:embed="rId2"/>
        <a:stretch>
          <a:fillRect/>
        </a:stretch>
      </xdr:blipFill>
      <xdr:spPr>
        <a:xfrm>
          <a:off x="152400" y="69272"/>
          <a:ext cx="1188720" cy="1588250"/>
        </a:xfrm>
        <a:prstGeom prst="rect">
          <a:avLst/>
        </a:prstGeom>
      </xdr:spPr>
    </xdr:pic>
    <xdr:clientData/>
  </xdr:oneCellAnchor>
  <xdr:oneCellAnchor>
    <xdr:from>
      <xdr:col>4</xdr:col>
      <xdr:colOff>1171576</xdr:colOff>
      <xdr:row>134</xdr:row>
      <xdr:rowOff>0</xdr:rowOff>
    </xdr:from>
    <xdr:ext cx="921364" cy="0"/>
    <xdr:pic>
      <xdr:nvPicPr>
        <xdr:cNvPr id="11" name="Image 10">
          <a:extLst>
            <a:ext uri="{FF2B5EF4-FFF2-40B4-BE49-F238E27FC236}">
              <a16:creationId xmlns:a16="http://schemas.microsoft.com/office/drawing/2014/main" id="{E8DA0820-42A7-49CB-857B-6C26EEBC57D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305676" y="211797900"/>
          <a:ext cx="921364" cy="0"/>
        </a:xfrm>
        <a:prstGeom prst="rect">
          <a:avLst/>
        </a:prstGeom>
      </xdr:spPr>
    </xdr:pic>
    <xdr:clientData/>
  </xdr:oneCellAnchor>
  <xdr:oneCellAnchor>
    <xdr:from>
      <xdr:col>12</xdr:col>
      <xdr:colOff>259897</xdr:colOff>
      <xdr:row>119</xdr:row>
      <xdr:rowOff>0</xdr:rowOff>
    </xdr:from>
    <xdr:ext cx="930192" cy="0"/>
    <xdr:pic>
      <xdr:nvPicPr>
        <xdr:cNvPr id="12" name="Image 11">
          <a:extLst>
            <a:ext uri="{FF2B5EF4-FFF2-40B4-BE49-F238E27FC236}">
              <a16:creationId xmlns:a16="http://schemas.microsoft.com/office/drawing/2014/main" id="{8E6C4A9F-3EEC-445B-85D5-BEB18B5FF054}"/>
            </a:ext>
            <a:ext uri="{147F2762-F138-4A5C-976F-8EAC2B608ADB}">
              <a16:predDERef xmlns:a16="http://schemas.microsoft.com/office/drawing/2014/main" pred="{E8DA0820-42A7-49CB-857B-6C26EEBC57D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11931250"/>
          <a:ext cx="930192" cy="0"/>
        </a:xfrm>
        <a:prstGeom prst="rect">
          <a:avLst/>
        </a:prstGeom>
      </xdr:spPr>
    </xdr:pic>
    <xdr:clientData/>
  </xdr:oneCellAnchor>
  <xdr:oneCellAnchor>
    <xdr:from>
      <xdr:col>5</xdr:col>
      <xdr:colOff>1171576</xdr:colOff>
      <xdr:row>119</xdr:row>
      <xdr:rowOff>0</xdr:rowOff>
    </xdr:from>
    <xdr:ext cx="921364" cy="0"/>
    <xdr:pic>
      <xdr:nvPicPr>
        <xdr:cNvPr id="13" name="Image 12">
          <a:extLst>
            <a:ext uri="{FF2B5EF4-FFF2-40B4-BE49-F238E27FC236}">
              <a16:creationId xmlns:a16="http://schemas.microsoft.com/office/drawing/2014/main" id="{EDA6BA9A-D913-4267-9F62-A665CA6B3306}"/>
            </a:ext>
            <a:ext uri="{147F2762-F138-4A5C-976F-8EAC2B608ADB}">
              <a16:predDERef xmlns:a16="http://schemas.microsoft.com/office/drawing/2014/main" pred="{8E6C4A9F-3EEC-445B-85D5-BEB18B5FF05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334626" y="211931250"/>
          <a:ext cx="921364" cy="0"/>
        </a:xfrm>
        <a:prstGeom prst="rect">
          <a:avLst/>
        </a:prstGeom>
      </xdr:spPr>
    </xdr:pic>
    <xdr:clientData/>
  </xdr:oneCellAnchor>
  <xdr:oneCellAnchor>
    <xdr:from>
      <xdr:col>12</xdr:col>
      <xdr:colOff>259897</xdr:colOff>
      <xdr:row>119</xdr:row>
      <xdr:rowOff>0</xdr:rowOff>
    </xdr:from>
    <xdr:ext cx="927017" cy="0"/>
    <xdr:pic>
      <xdr:nvPicPr>
        <xdr:cNvPr id="14" name="Image 13">
          <a:extLst>
            <a:ext uri="{FF2B5EF4-FFF2-40B4-BE49-F238E27FC236}">
              <a16:creationId xmlns:a16="http://schemas.microsoft.com/office/drawing/2014/main" id="{13C50A3A-F0FB-43D1-B389-2C28235A37DA}"/>
            </a:ext>
            <a:ext uri="{147F2762-F138-4A5C-976F-8EAC2B608ADB}">
              <a16:predDERef xmlns:a16="http://schemas.microsoft.com/office/drawing/2014/main" pred="{EDA6BA9A-D913-4267-9F62-A665CA6B330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11931250"/>
          <a:ext cx="927017" cy="0"/>
        </a:xfrm>
        <a:prstGeom prst="rect">
          <a:avLst/>
        </a:prstGeom>
      </xdr:spPr>
    </xdr:pic>
    <xdr:clientData/>
  </xdr:oneCellAnchor>
  <xdr:oneCellAnchor>
    <xdr:from>
      <xdr:col>12</xdr:col>
      <xdr:colOff>259897</xdr:colOff>
      <xdr:row>119</xdr:row>
      <xdr:rowOff>0</xdr:rowOff>
    </xdr:from>
    <xdr:ext cx="927017" cy="0"/>
    <xdr:pic>
      <xdr:nvPicPr>
        <xdr:cNvPr id="15" name="Image 14">
          <a:extLst>
            <a:ext uri="{FF2B5EF4-FFF2-40B4-BE49-F238E27FC236}">
              <a16:creationId xmlns:a16="http://schemas.microsoft.com/office/drawing/2014/main" id="{A56D9289-885D-494D-AB5A-4D34612E40DD}"/>
            </a:ext>
            <a:ext uri="{147F2762-F138-4A5C-976F-8EAC2B608ADB}">
              <a16:predDERef xmlns:a16="http://schemas.microsoft.com/office/drawing/2014/main" pred="{13C50A3A-F0FB-43D1-B389-2C28235A37D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11931250"/>
          <a:ext cx="927017" cy="0"/>
        </a:xfrm>
        <a:prstGeom prst="rect">
          <a:avLst/>
        </a:prstGeom>
      </xdr:spPr>
    </xdr:pic>
    <xdr:clientData/>
  </xdr:oneCellAnchor>
  <xdr:oneCellAnchor>
    <xdr:from>
      <xdr:col>12</xdr:col>
      <xdr:colOff>259897</xdr:colOff>
      <xdr:row>119</xdr:row>
      <xdr:rowOff>0</xdr:rowOff>
    </xdr:from>
    <xdr:ext cx="927017" cy="0"/>
    <xdr:pic>
      <xdr:nvPicPr>
        <xdr:cNvPr id="16" name="Image 15">
          <a:extLst>
            <a:ext uri="{FF2B5EF4-FFF2-40B4-BE49-F238E27FC236}">
              <a16:creationId xmlns:a16="http://schemas.microsoft.com/office/drawing/2014/main" id="{44A3CFB8-660B-4754-8F82-BA8CECBFF15E}"/>
            </a:ext>
            <a:ext uri="{147F2762-F138-4A5C-976F-8EAC2B608ADB}">
              <a16:predDERef xmlns:a16="http://schemas.microsoft.com/office/drawing/2014/main" pred="{A56D9289-885D-494D-AB5A-4D34612E40D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11931250"/>
          <a:ext cx="927017" cy="0"/>
        </a:xfrm>
        <a:prstGeom prst="rect">
          <a:avLst/>
        </a:prstGeom>
      </xdr:spPr>
    </xdr:pic>
    <xdr:clientData/>
  </xdr:oneCellAnchor>
  <xdr:oneCellAnchor>
    <xdr:from>
      <xdr:col>3</xdr:col>
      <xdr:colOff>0</xdr:colOff>
      <xdr:row>119</xdr:row>
      <xdr:rowOff>0</xdr:rowOff>
    </xdr:from>
    <xdr:ext cx="921364" cy="0"/>
    <xdr:pic>
      <xdr:nvPicPr>
        <xdr:cNvPr id="17" name="Image 16">
          <a:extLst>
            <a:ext uri="{FF2B5EF4-FFF2-40B4-BE49-F238E27FC236}">
              <a16:creationId xmlns:a16="http://schemas.microsoft.com/office/drawing/2014/main" id="{6FFFAD7C-CE54-4560-8B9B-8950148DD80A}"/>
            </a:ext>
            <a:ext uri="{147F2762-F138-4A5C-976F-8EAC2B608ADB}">
              <a16:predDERef xmlns:a16="http://schemas.microsoft.com/office/drawing/2014/main" pred="{44A3CFB8-660B-4754-8F82-BA8CECBFF15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648200" y="211931250"/>
          <a:ext cx="921364" cy="0"/>
        </a:xfrm>
        <a:prstGeom prst="rect">
          <a:avLst/>
        </a:prstGeom>
      </xdr:spPr>
    </xdr:pic>
    <xdr:clientData/>
  </xdr:oneCellAnchor>
  <xdr:oneCellAnchor>
    <xdr:from>
      <xdr:col>12</xdr:col>
      <xdr:colOff>259897</xdr:colOff>
      <xdr:row>119</xdr:row>
      <xdr:rowOff>0</xdr:rowOff>
    </xdr:from>
    <xdr:ext cx="927017" cy="0"/>
    <xdr:pic>
      <xdr:nvPicPr>
        <xdr:cNvPr id="18" name="Image 17">
          <a:extLst>
            <a:ext uri="{FF2B5EF4-FFF2-40B4-BE49-F238E27FC236}">
              <a16:creationId xmlns:a16="http://schemas.microsoft.com/office/drawing/2014/main" id="{72A0F62F-B8D2-4E64-8ACC-D00E3E8EC224}"/>
            </a:ext>
            <a:ext uri="{147F2762-F138-4A5C-976F-8EAC2B608ADB}">
              <a16:predDERef xmlns:a16="http://schemas.microsoft.com/office/drawing/2014/main" pred="{6FFFAD7C-CE54-4560-8B9B-8950148DD80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11931250"/>
          <a:ext cx="927017" cy="0"/>
        </a:xfrm>
        <a:prstGeom prst="rect">
          <a:avLst/>
        </a:prstGeom>
      </xdr:spPr>
    </xdr:pic>
    <xdr:clientData/>
  </xdr:oneCellAnchor>
  <xdr:oneCellAnchor>
    <xdr:from>
      <xdr:col>12</xdr:col>
      <xdr:colOff>259897</xdr:colOff>
      <xdr:row>119</xdr:row>
      <xdr:rowOff>0</xdr:rowOff>
    </xdr:from>
    <xdr:ext cx="927017" cy="0"/>
    <xdr:pic>
      <xdr:nvPicPr>
        <xdr:cNvPr id="19" name="Image 18">
          <a:extLst>
            <a:ext uri="{FF2B5EF4-FFF2-40B4-BE49-F238E27FC236}">
              <a16:creationId xmlns:a16="http://schemas.microsoft.com/office/drawing/2014/main" id="{EC787D7A-F45B-4708-87B2-C969C905FFE1}"/>
            </a:ext>
            <a:ext uri="{147F2762-F138-4A5C-976F-8EAC2B608ADB}">
              <a16:predDERef xmlns:a16="http://schemas.microsoft.com/office/drawing/2014/main" pred="{72A0F62F-B8D2-4E64-8ACC-D00E3E8EC22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11931250"/>
          <a:ext cx="927017" cy="0"/>
        </a:xfrm>
        <a:prstGeom prst="rect">
          <a:avLst/>
        </a:prstGeom>
      </xdr:spPr>
    </xdr:pic>
    <xdr:clientData/>
  </xdr:oneCellAnchor>
  <xdr:oneCellAnchor>
    <xdr:from>
      <xdr:col>4</xdr:col>
      <xdr:colOff>1171576</xdr:colOff>
      <xdr:row>119</xdr:row>
      <xdr:rowOff>0</xdr:rowOff>
    </xdr:from>
    <xdr:ext cx="921364" cy="0"/>
    <xdr:pic>
      <xdr:nvPicPr>
        <xdr:cNvPr id="20" name="Image 19">
          <a:extLst>
            <a:ext uri="{FF2B5EF4-FFF2-40B4-BE49-F238E27FC236}">
              <a16:creationId xmlns:a16="http://schemas.microsoft.com/office/drawing/2014/main" id="{CDE5AC7D-744E-4D37-9326-164480B51C52}"/>
            </a:ext>
            <a:ext uri="{147F2762-F138-4A5C-976F-8EAC2B608ADB}">
              <a16:predDERef xmlns:a16="http://schemas.microsoft.com/office/drawing/2014/main" pred="{EC787D7A-F45B-4708-87B2-C969C905FFE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343776" y="211931250"/>
          <a:ext cx="921364" cy="0"/>
        </a:xfrm>
        <a:prstGeom prst="rect">
          <a:avLst/>
        </a:prstGeom>
      </xdr:spPr>
    </xdr:pic>
    <xdr:clientData/>
  </xdr:oneCellAnchor>
  <xdr:oneCellAnchor>
    <xdr:from>
      <xdr:col>12</xdr:col>
      <xdr:colOff>259897</xdr:colOff>
      <xdr:row>136</xdr:row>
      <xdr:rowOff>0</xdr:rowOff>
    </xdr:from>
    <xdr:ext cx="930192" cy="0"/>
    <xdr:pic>
      <xdr:nvPicPr>
        <xdr:cNvPr id="21" name="Image 20">
          <a:extLst>
            <a:ext uri="{FF2B5EF4-FFF2-40B4-BE49-F238E27FC236}">
              <a16:creationId xmlns:a16="http://schemas.microsoft.com/office/drawing/2014/main" id="{B077D611-F7AF-4B0F-9FC3-7851A713ED8E}"/>
            </a:ext>
            <a:ext uri="{147F2762-F138-4A5C-976F-8EAC2B608ADB}">
              <a16:predDERef xmlns:a16="http://schemas.microsoft.com/office/drawing/2014/main" pred="{CDE5AC7D-744E-4D37-9326-164480B51C5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22103950"/>
          <a:ext cx="930192" cy="0"/>
        </a:xfrm>
        <a:prstGeom prst="rect">
          <a:avLst/>
        </a:prstGeom>
      </xdr:spPr>
    </xdr:pic>
    <xdr:clientData/>
  </xdr:oneCellAnchor>
  <xdr:oneCellAnchor>
    <xdr:from>
      <xdr:col>5</xdr:col>
      <xdr:colOff>1171576</xdr:colOff>
      <xdr:row>136</xdr:row>
      <xdr:rowOff>0</xdr:rowOff>
    </xdr:from>
    <xdr:ext cx="921364" cy="0"/>
    <xdr:pic>
      <xdr:nvPicPr>
        <xdr:cNvPr id="22" name="Image 21">
          <a:extLst>
            <a:ext uri="{FF2B5EF4-FFF2-40B4-BE49-F238E27FC236}">
              <a16:creationId xmlns:a16="http://schemas.microsoft.com/office/drawing/2014/main" id="{3C5C34BA-B035-41A3-B3ED-19975C30AD93}"/>
            </a:ext>
            <a:ext uri="{147F2762-F138-4A5C-976F-8EAC2B608ADB}">
              <a16:predDERef xmlns:a16="http://schemas.microsoft.com/office/drawing/2014/main" pred="{B077D611-F7AF-4B0F-9FC3-7851A713ED8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334626" y="222103950"/>
          <a:ext cx="921364" cy="0"/>
        </a:xfrm>
        <a:prstGeom prst="rect">
          <a:avLst/>
        </a:prstGeom>
      </xdr:spPr>
    </xdr:pic>
    <xdr:clientData/>
  </xdr:oneCellAnchor>
  <xdr:oneCellAnchor>
    <xdr:from>
      <xdr:col>12</xdr:col>
      <xdr:colOff>259897</xdr:colOff>
      <xdr:row>136</xdr:row>
      <xdr:rowOff>0</xdr:rowOff>
    </xdr:from>
    <xdr:ext cx="927017" cy="0"/>
    <xdr:pic>
      <xdr:nvPicPr>
        <xdr:cNvPr id="23" name="Image 22">
          <a:extLst>
            <a:ext uri="{FF2B5EF4-FFF2-40B4-BE49-F238E27FC236}">
              <a16:creationId xmlns:a16="http://schemas.microsoft.com/office/drawing/2014/main" id="{5D80E76E-AD05-4732-9C9C-289203D07AFE}"/>
            </a:ext>
            <a:ext uri="{147F2762-F138-4A5C-976F-8EAC2B608ADB}">
              <a16:predDERef xmlns:a16="http://schemas.microsoft.com/office/drawing/2014/main" pred="{3C5C34BA-B035-41A3-B3ED-19975C30AD9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22103950"/>
          <a:ext cx="927017" cy="0"/>
        </a:xfrm>
        <a:prstGeom prst="rect">
          <a:avLst/>
        </a:prstGeom>
      </xdr:spPr>
    </xdr:pic>
    <xdr:clientData/>
  </xdr:oneCellAnchor>
  <xdr:oneCellAnchor>
    <xdr:from>
      <xdr:col>12</xdr:col>
      <xdr:colOff>259897</xdr:colOff>
      <xdr:row>136</xdr:row>
      <xdr:rowOff>0</xdr:rowOff>
    </xdr:from>
    <xdr:ext cx="927017" cy="0"/>
    <xdr:pic>
      <xdr:nvPicPr>
        <xdr:cNvPr id="24" name="Image 23">
          <a:extLst>
            <a:ext uri="{FF2B5EF4-FFF2-40B4-BE49-F238E27FC236}">
              <a16:creationId xmlns:a16="http://schemas.microsoft.com/office/drawing/2014/main" id="{60EC02B2-A574-488B-BBD3-331E1EF4DB3D}"/>
            </a:ext>
            <a:ext uri="{147F2762-F138-4A5C-976F-8EAC2B608ADB}">
              <a16:predDERef xmlns:a16="http://schemas.microsoft.com/office/drawing/2014/main" pred="{5D80E76E-AD05-4732-9C9C-289203D07AF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22103950"/>
          <a:ext cx="927017" cy="0"/>
        </a:xfrm>
        <a:prstGeom prst="rect">
          <a:avLst/>
        </a:prstGeom>
      </xdr:spPr>
    </xdr:pic>
    <xdr:clientData/>
  </xdr:oneCellAnchor>
  <xdr:oneCellAnchor>
    <xdr:from>
      <xdr:col>12</xdr:col>
      <xdr:colOff>259897</xdr:colOff>
      <xdr:row>136</xdr:row>
      <xdr:rowOff>0</xdr:rowOff>
    </xdr:from>
    <xdr:ext cx="927017" cy="0"/>
    <xdr:pic>
      <xdr:nvPicPr>
        <xdr:cNvPr id="25" name="Image 24">
          <a:extLst>
            <a:ext uri="{FF2B5EF4-FFF2-40B4-BE49-F238E27FC236}">
              <a16:creationId xmlns:a16="http://schemas.microsoft.com/office/drawing/2014/main" id="{FFA4898D-9BB4-4F1B-9BAB-C45E5A524A3A}"/>
            </a:ext>
            <a:ext uri="{147F2762-F138-4A5C-976F-8EAC2B608ADB}">
              <a16:predDERef xmlns:a16="http://schemas.microsoft.com/office/drawing/2014/main" pred="{60EC02B2-A574-488B-BBD3-331E1EF4DB3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22103950"/>
          <a:ext cx="927017" cy="0"/>
        </a:xfrm>
        <a:prstGeom prst="rect">
          <a:avLst/>
        </a:prstGeom>
      </xdr:spPr>
    </xdr:pic>
    <xdr:clientData/>
  </xdr:oneCellAnchor>
  <xdr:oneCellAnchor>
    <xdr:from>
      <xdr:col>3</xdr:col>
      <xdr:colOff>0</xdr:colOff>
      <xdr:row>136</xdr:row>
      <xdr:rowOff>0</xdr:rowOff>
    </xdr:from>
    <xdr:ext cx="921364" cy="0"/>
    <xdr:pic>
      <xdr:nvPicPr>
        <xdr:cNvPr id="26" name="Image 25">
          <a:extLst>
            <a:ext uri="{FF2B5EF4-FFF2-40B4-BE49-F238E27FC236}">
              <a16:creationId xmlns:a16="http://schemas.microsoft.com/office/drawing/2014/main" id="{69E14EBC-3A02-4665-BBF5-2981A9322C09}"/>
            </a:ext>
            <a:ext uri="{147F2762-F138-4A5C-976F-8EAC2B608ADB}">
              <a16:predDERef xmlns:a16="http://schemas.microsoft.com/office/drawing/2014/main" pred="{FFA4898D-9BB4-4F1B-9BAB-C45E5A524A3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648200" y="222103950"/>
          <a:ext cx="921364" cy="0"/>
        </a:xfrm>
        <a:prstGeom prst="rect">
          <a:avLst/>
        </a:prstGeom>
      </xdr:spPr>
    </xdr:pic>
    <xdr:clientData/>
  </xdr:oneCellAnchor>
  <xdr:oneCellAnchor>
    <xdr:from>
      <xdr:col>12</xdr:col>
      <xdr:colOff>259897</xdr:colOff>
      <xdr:row>136</xdr:row>
      <xdr:rowOff>0</xdr:rowOff>
    </xdr:from>
    <xdr:ext cx="927017" cy="0"/>
    <xdr:pic>
      <xdr:nvPicPr>
        <xdr:cNvPr id="27" name="Image 26">
          <a:extLst>
            <a:ext uri="{FF2B5EF4-FFF2-40B4-BE49-F238E27FC236}">
              <a16:creationId xmlns:a16="http://schemas.microsoft.com/office/drawing/2014/main" id="{E7C97785-8CB7-4BE9-8AC6-8CAF28C2F3D6}"/>
            </a:ext>
            <a:ext uri="{147F2762-F138-4A5C-976F-8EAC2B608ADB}">
              <a16:predDERef xmlns:a16="http://schemas.microsoft.com/office/drawing/2014/main" pred="{69E14EBC-3A02-4665-BBF5-2981A9322C0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22103950"/>
          <a:ext cx="927017" cy="0"/>
        </a:xfrm>
        <a:prstGeom prst="rect">
          <a:avLst/>
        </a:prstGeom>
      </xdr:spPr>
    </xdr:pic>
    <xdr:clientData/>
  </xdr:oneCellAnchor>
  <xdr:oneCellAnchor>
    <xdr:from>
      <xdr:col>12</xdr:col>
      <xdr:colOff>259897</xdr:colOff>
      <xdr:row>136</xdr:row>
      <xdr:rowOff>0</xdr:rowOff>
    </xdr:from>
    <xdr:ext cx="927017" cy="0"/>
    <xdr:pic>
      <xdr:nvPicPr>
        <xdr:cNvPr id="28" name="Image 27">
          <a:extLst>
            <a:ext uri="{FF2B5EF4-FFF2-40B4-BE49-F238E27FC236}">
              <a16:creationId xmlns:a16="http://schemas.microsoft.com/office/drawing/2014/main" id="{D0C333C7-6129-4438-9306-6AF49D32EE68}"/>
            </a:ext>
            <a:ext uri="{147F2762-F138-4A5C-976F-8EAC2B608ADB}">
              <a16:predDERef xmlns:a16="http://schemas.microsoft.com/office/drawing/2014/main" pred="{E7C97785-8CB7-4BE9-8AC6-8CAF28C2F3D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424197" y="222103950"/>
          <a:ext cx="927017" cy="0"/>
        </a:xfrm>
        <a:prstGeom prst="rect">
          <a:avLst/>
        </a:prstGeom>
      </xdr:spPr>
    </xdr:pic>
    <xdr:clientData/>
  </xdr:oneCellAnchor>
  <xdr:oneCellAnchor>
    <xdr:from>
      <xdr:col>4</xdr:col>
      <xdr:colOff>1171576</xdr:colOff>
      <xdr:row>136</xdr:row>
      <xdr:rowOff>0</xdr:rowOff>
    </xdr:from>
    <xdr:ext cx="921364" cy="0"/>
    <xdr:pic>
      <xdr:nvPicPr>
        <xdr:cNvPr id="29" name="Image 28">
          <a:extLst>
            <a:ext uri="{FF2B5EF4-FFF2-40B4-BE49-F238E27FC236}">
              <a16:creationId xmlns:a16="http://schemas.microsoft.com/office/drawing/2014/main" id="{FC330840-935E-4308-81DF-0AD584D30B5A}"/>
            </a:ext>
            <a:ext uri="{147F2762-F138-4A5C-976F-8EAC2B608ADB}">
              <a16:predDERef xmlns:a16="http://schemas.microsoft.com/office/drawing/2014/main" pred="{D0C333C7-6129-4438-9306-6AF49D32EE6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343776" y="222103950"/>
          <a:ext cx="921364" cy="0"/>
        </a:xfrm>
        <a:prstGeom prst="rect">
          <a:avLst/>
        </a:prstGeom>
      </xdr:spPr>
    </xdr:pic>
    <xdr:clientData/>
  </xdr:oneCellAnchor>
  <xdr:oneCellAnchor>
    <xdr:from>
      <xdr:col>4</xdr:col>
      <xdr:colOff>1171576</xdr:colOff>
      <xdr:row>136</xdr:row>
      <xdr:rowOff>0</xdr:rowOff>
    </xdr:from>
    <xdr:ext cx="921364" cy="0"/>
    <xdr:pic>
      <xdr:nvPicPr>
        <xdr:cNvPr id="30" name="Image 29">
          <a:extLst>
            <a:ext uri="{FF2B5EF4-FFF2-40B4-BE49-F238E27FC236}">
              <a16:creationId xmlns:a16="http://schemas.microsoft.com/office/drawing/2014/main" id="{702705EC-55AD-4C6C-ACB8-F1F96AB03009}"/>
            </a:ext>
            <a:ext uri="{147F2762-F138-4A5C-976F-8EAC2B608ADB}">
              <a16:predDERef xmlns:a16="http://schemas.microsoft.com/office/drawing/2014/main" pred="{FC330840-935E-4308-81DF-0AD584D30B5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601326" y="214655400"/>
          <a:ext cx="921364"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1171576</xdr:colOff>
      <xdr:row>124</xdr:row>
      <xdr:rowOff>0</xdr:rowOff>
    </xdr:from>
    <xdr:to>
      <xdr:col>2</xdr:col>
      <xdr:colOff>149840</xdr:colOff>
      <xdr:row>124</xdr:row>
      <xdr:rowOff>0</xdr:rowOff>
    </xdr:to>
    <xdr:pic>
      <xdr:nvPicPr>
        <xdr:cNvPr id="2" name="Image 1">
          <a:extLst>
            <a:ext uri="{FF2B5EF4-FFF2-40B4-BE49-F238E27FC236}">
              <a16:creationId xmlns:a16="http://schemas.microsoft.com/office/drawing/2014/main" id="{713AFCE8-FA47-4A44-BFFA-9D2B66C6321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296526" y="211207350"/>
          <a:ext cx="911839" cy="0"/>
        </a:xfrm>
        <a:prstGeom prst="rect">
          <a:avLst/>
        </a:prstGeom>
      </xdr:spPr>
    </xdr:pic>
    <xdr:clientData/>
  </xdr:twoCellAnchor>
  <xdr:twoCellAnchor editAs="oneCell">
    <xdr:from>
      <xdr:col>0</xdr:col>
      <xdr:colOff>1171576</xdr:colOff>
      <xdr:row>113</xdr:row>
      <xdr:rowOff>0</xdr:rowOff>
    </xdr:from>
    <xdr:to>
      <xdr:col>1</xdr:col>
      <xdr:colOff>454640</xdr:colOff>
      <xdr:row>113</xdr:row>
      <xdr:rowOff>0</xdr:rowOff>
    </xdr:to>
    <xdr:pic>
      <xdr:nvPicPr>
        <xdr:cNvPr id="3" name="Image 2">
          <a:extLst>
            <a:ext uri="{FF2B5EF4-FFF2-40B4-BE49-F238E27FC236}">
              <a16:creationId xmlns:a16="http://schemas.microsoft.com/office/drawing/2014/main" id="{85D17AFC-AE88-498C-86C9-5B924AB9100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63226" y="194167125"/>
          <a:ext cx="911839" cy="0"/>
        </a:xfrm>
        <a:prstGeom prst="rect">
          <a:avLst/>
        </a:prstGeom>
      </xdr:spPr>
    </xdr:pic>
    <xdr:clientData/>
  </xdr:twoCellAnchor>
  <xdr:oneCellAnchor>
    <xdr:from>
      <xdr:col>0</xdr:col>
      <xdr:colOff>1171576</xdr:colOff>
      <xdr:row>118</xdr:row>
      <xdr:rowOff>0</xdr:rowOff>
    </xdr:from>
    <xdr:ext cx="921364" cy="0"/>
    <xdr:pic>
      <xdr:nvPicPr>
        <xdr:cNvPr id="4" name="Image 3">
          <a:extLst>
            <a:ext uri="{FF2B5EF4-FFF2-40B4-BE49-F238E27FC236}">
              <a16:creationId xmlns:a16="http://schemas.microsoft.com/office/drawing/2014/main" id="{B0765299-8A0A-4181-9257-094CEC888BB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63226" y="202615800"/>
          <a:ext cx="921364" cy="0"/>
        </a:xfrm>
        <a:prstGeom prst="rect">
          <a:avLst/>
        </a:prstGeom>
      </xdr:spPr>
    </xdr:pic>
    <xdr:clientData/>
  </xdr:oneCellAnchor>
  <xdr:oneCellAnchor>
    <xdr:from>
      <xdr:col>0</xdr:col>
      <xdr:colOff>1171576</xdr:colOff>
      <xdr:row>125</xdr:row>
      <xdr:rowOff>0</xdr:rowOff>
    </xdr:from>
    <xdr:ext cx="921364" cy="0"/>
    <xdr:pic>
      <xdr:nvPicPr>
        <xdr:cNvPr id="5" name="Image 4">
          <a:extLst>
            <a:ext uri="{FF2B5EF4-FFF2-40B4-BE49-F238E27FC236}">
              <a16:creationId xmlns:a16="http://schemas.microsoft.com/office/drawing/2014/main" id="{F493354D-5330-4559-A999-D39485568E0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63226" y="214493475"/>
          <a:ext cx="921364" cy="0"/>
        </a:xfrm>
        <a:prstGeom prst="rect">
          <a:avLst/>
        </a:prstGeom>
      </xdr:spPr>
    </xdr:pic>
    <xdr:clientData/>
  </xdr:oneCellAnchor>
  <xdr:twoCellAnchor editAs="oneCell">
    <xdr:from>
      <xdr:col>0</xdr:col>
      <xdr:colOff>1171576</xdr:colOff>
      <xdr:row>120</xdr:row>
      <xdr:rowOff>0</xdr:rowOff>
    </xdr:from>
    <xdr:to>
      <xdr:col>1</xdr:col>
      <xdr:colOff>454640</xdr:colOff>
      <xdr:row>120</xdr:row>
      <xdr:rowOff>0</xdr:rowOff>
    </xdr:to>
    <xdr:pic>
      <xdr:nvPicPr>
        <xdr:cNvPr id="6" name="Image 2">
          <a:extLst>
            <a:ext uri="{FF2B5EF4-FFF2-40B4-BE49-F238E27FC236}">
              <a16:creationId xmlns:a16="http://schemas.microsoft.com/office/drawing/2014/main" id="{5C6F8BEA-25F1-4860-AFE8-37984DB6923F}"/>
            </a:ext>
            <a:ext uri="{147F2762-F138-4A5C-976F-8EAC2B608ADB}">
              <a16:predDERef xmlns:a16="http://schemas.microsoft.com/office/drawing/2014/main" pred="{F493354D-5330-4559-A999-D39485568E0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63226" y="206044800"/>
          <a:ext cx="911839" cy="0"/>
        </a:xfrm>
        <a:prstGeom prst="rect">
          <a:avLst/>
        </a:prstGeom>
      </xdr:spPr>
    </xdr:pic>
    <xdr:clientData/>
  </xdr:twoCellAnchor>
  <xdr:oneCellAnchor>
    <xdr:from>
      <xdr:col>0</xdr:col>
      <xdr:colOff>1171576</xdr:colOff>
      <xdr:row>105</xdr:row>
      <xdr:rowOff>0</xdr:rowOff>
    </xdr:from>
    <xdr:ext cx="921364" cy="0"/>
    <xdr:pic>
      <xdr:nvPicPr>
        <xdr:cNvPr id="7" name="Image 12">
          <a:extLst>
            <a:ext uri="{FF2B5EF4-FFF2-40B4-BE49-F238E27FC236}">
              <a16:creationId xmlns:a16="http://schemas.microsoft.com/office/drawing/2014/main" id="{7A4F396A-910C-4225-BB12-DC0072030F8D}"/>
            </a:ext>
            <a:ext uri="{147F2762-F138-4A5C-976F-8EAC2B608ADB}">
              <a16:predDERef xmlns:a16="http://schemas.microsoft.com/office/drawing/2014/main" pred="{5C6F8BEA-25F1-4860-AFE8-37984DB6923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63226" y="180451125"/>
          <a:ext cx="921364" cy="0"/>
        </a:xfrm>
        <a:prstGeom prst="rect">
          <a:avLst/>
        </a:prstGeom>
      </xdr:spPr>
    </xdr:pic>
    <xdr:clientData/>
  </xdr:oneCellAnchor>
  <xdr:oneCellAnchor>
    <xdr:from>
      <xdr:col>0</xdr:col>
      <xdr:colOff>1171576</xdr:colOff>
      <xdr:row>122</xdr:row>
      <xdr:rowOff>0</xdr:rowOff>
    </xdr:from>
    <xdr:ext cx="921364" cy="0"/>
    <xdr:pic>
      <xdr:nvPicPr>
        <xdr:cNvPr id="8" name="Image 21">
          <a:extLst>
            <a:ext uri="{FF2B5EF4-FFF2-40B4-BE49-F238E27FC236}">
              <a16:creationId xmlns:a16="http://schemas.microsoft.com/office/drawing/2014/main" id="{267EABE0-5D06-4F09-BF4C-749FDEBC00A3}"/>
            </a:ext>
            <a:ext uri="{147F2762-F138-4A5C-976F-8EAC2B608ADB}">
              <a16:predDERef xmlns:a16="http://schemas.microsoft.com/office/drawing/2014/main" pred="{7A4F396A-910C-4225-BB12-DC0072030F8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63226" y="209349975"/>
          <a:ext cx="921364"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396528</xdr:colOff>
      <xdr:row>0</xdr:row>
      <xdr:rowOff>509853</xdr:rowOff>
    </xdr:from>
    <xdr:ext cx="184730" cy="655885"/>
    <xdr:sp macro="" textlink="">
      <xdr:nvSpPr>
        <xdr:cNvPr id="10" name="Rectangle 9">
          <a:extLst>
            <a:ext uri="{FF2B5EF4-FFF2-40B4-BE49-F238E27FC236}">
              <a16:creationId xmlns:a16="http://schemas.microsoft.com/office/drawing/2014/main" id="{00000000-0008-0000-0100-00000A000000}"/>
            </a:ext>
          </a:extLst>
        </xdr:cNvPr>
        <xdr:cNvSpPr/>
      </xdr:nvSpPr>
      <xdr:spPr>
        <a:xfrm>
          <a:off x="13731528" y="509853"/>
          <a:ext cx="184730" cy="655885"/>
        </a:xfrm>
        <a:prstGeom prst="rect">
          <a:avLst/>
        </a:prstGeom>
        <a:noFill/>
      </xdr:spPr>
      <xdr:txBody>
        <a:bodyPr wrap="none" lIns="91440" tIns="45720" rIns="91440" bIns="45720">
          <a:spAutoFit/>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a:p>
          <a:pPr algn="ctr"/>
          <a:endParaRPr lang="fr-FR" sz="3600" b="1" cap="none" spc="0">
            <a:ln>
              <a:prstDash val="solid"/>
            </a:ln>
            <a:gradFill rotWithShape="1">
              <a:gsLst>
                <a:gs pos="0">
                  <a:schemeClr val="accent4">
                    <a:tint val="70000"/>
                    <a:satMod val="200000"/>
                  </a:schemeClr>
                </a:gs>
                <a:gs pos="40000">
                  <a:schemeClr val="accent4">
                    <a:tint val="90000"/>
                    <a:satMod val="130000"/>
                  </a:schemeClr>
                </a:gs>
                <a:gs pos="50000">
                  <a:schemeClr val="accent4">
                    <a:tint val="90000"/>
                    <a:satMod val="130000"/>
                  </a:schemeClr>
                </a:gs>
                <a:gs pos="68000">
                  <a:schemeClr val="accent4">
                    <a:tint val="90000"/>
                    <a:satMod val="130000"/>
                  </a:schemeClr>
                </a:gs>
                <a:gs pos="100000">
                  <a:schemeClr val="accent4">
                    <a:tint val="70000"/>
                    <a:satMod val="200000"/>
                  </a:schemeClr>
                </a:gs>
              </a:gsLst>
              <a:lin ang="5400000"/>
            </a:gradFill>
            <a:effectLst>
              <a:outerShdw blurRad="88000" dist="50800" dir="5040000" algn="tl">
                <a:schemeClr val="accent4">
                  <a:tint val="80000"/>
                  <a:satMod val="250000"/>
                  <a:alpha val="45000"/>
                </a:schemeClr>
              </a:outerShdw>
            </a:effectLst>
          </a:endParaRPr>
        </a:p>
      </xdr:txBody>
    </xdr:sp>
    <xdr:clientData/>
  </xdr:oneCellAnchor>
  <xdr:twoCellAnchor editAs="oneCell">
    <xdr:from>
      <xdr:col>5</xdr:col>
      <xdr:colOff>773906</xdr:colOff>
      <xdr:row>1</xdr:row>
      <xdr:rowOff>23185</xdr:rowOff>
    </xdr:from>
    <xdr:to>
      <xdr:col>8</xdr:col>
      <xdr:colOff>693964</xdr:colOff>
      <xdr:row>11</xdr:row>
      <xdr:rowOff>17621</xdr:rowOff>
    </xdr:to>
    <xdr:pic>
      <xdr:nvPicPr>
        <xdr:cNvPr id="2" name="Image 1">
          <a:extLst>
            <a:ext uri="{FF2B5EF4-FFF2-40B4-BE49-F238E27FC236}">
              <a16:creationId xmlns:a16="http://schemas.microsoft.com/office/drawing/2014/main" id="{57758085-5F06-48D9-970C-2956056EA7D9}"/>
            </a:ext>
          </a:extLst>
        </xdr:cNvPr>
        <xdr:cNvPicPr>
          <a:picLocks noChangeAspect="1"/>
        </xdr:cNvPicPr>
      </xdr:nvPicPr>
      <xdr:blipFill>
        <a:blip xmlns:r="http://schemas.openxmlformats.org/officeDocument/2006/relationships" r:embed="rId1"/>
        <a:stretch>
          <a:fillRect/>
        </a:stretch>
      </xdr:blipFill>
      <xdr:spPr>
        <a:xfrm>
          <a:off x="9183120" y="1343078"/>
          <a:ext cx="2382951" cy="2770293"/>
        </a:xfrm>
        <a:prstGeom prst="rect">
          <a:avLst/>
        </a:prstGeom>
      </xdr:spPr>
    </xdr:pic>
    <xdr:clientData/>
  </xdr:twoCellAnchor>
  <xdr:twoCellAnchor editAs="oneCell">
    <xdr:from>
      <xdr:col>7</xdr:col>
      <xdr:colOff>321469</xdr:colOff>
      <xdr:row>15</xdr:row>
      <xdr:rowOff>178594</xdr:rowOff>
    </xdr:from>
    <xdr:to>
      <xdr:col>8</xdr:col>
      <xdr:colOff>663893</xdr:colOff>
      <xdr:row>22</xdr:row>
      <xdr:rowOff>172879</xdr:rowOff>
    </xdr:to>
    <xdr:pic>
      <xdr:nvPicPr>
        <xdr:cNvPr id="4" name="Image 3">
          <a:extLst>
            <a:ext uri="{FF2B5EF4-FFF2-40B4-BE49-F238E27FC236}">
              <a16:creationId xmlns:a16="http://schemas.microsoft.com/office/drawing/2014/main" id="{62F3E0E1-C37B-4103-9EE3-F101690CF22E}"/>
            </a:ext>
          </a:extLst>
        </xdr:cNvPr>
        <xdr:cNvPicPr>
          <a:picLocks noChangeAspect="1"/>
        </xdr:cNvPicPr>
      </xdr:nvPicPr>
      <xdr:blipFill>
        <a:blip xmlns:r="http://schemas.openxmlformats.org/officeDocument/2006/relationships" r:embed="rId2"/>
        <a:stretch>
          <a:fillRect/>
        </a:stretch>
      </xdr:blipFill>
      <xdr:spPr>
        <a:xfrm>
          <a:off x="9763125" y="5167313"/>
          <a:ext cx="1104900" cy="1653540"/>
        </a:xfrm>
        <a:prstGeom prst="rect">
          <a:avLst/>
        </a:prstGeom>
      </xdr:spPr>
    </xdr:pic>
    <xdr:clientData/>
  </xdr:twoCellAnchor>
  <xdr:twoCellAnchor editAs="oneCell">
    <xdr:from>
      <xdr:col>7</xdr:col>
      <xdr:colOff>130967</xdr:colOff>
      <xdr:row>27</xdr:row>
      <xdr:rowOff>145839</xdr:rowOff>
    </xdr:from>
    <xdr:to>
      <xdr:col>8</xdr:col>
      <xdr:colOff>668178</xdr:colOff>
      <xdr:row>38</xdr:row>
      <xdr:rowOff>23336</xdr:rowOff>
    </xdr:to>
    <xdr:pic>
      <xdr:nvPicPr>
        <xdr:cNvPr id="5" name="Image 4">
          <a:extLst>
            <a:ext uri="{FF2B5EF4-FFF2-40B4-BE49-F238E27FC236}">
              <a16:creationId xmlns:a16="http://schemas.microsoft.com/office/drawing/2014/main" id="{7B0F6B12-963D-4BCE-9D0B-D315D66084A8}"/>
            </a:ext>
          </a:extLst>
        </xdr:cNvPr>
        <xdr:cNvPicPr>
          <a:picLocks noChangeAspect="1"/>
        </xdr:cNvPicPr>
      </xdr:nvPicPr>
      <xdr:blipFill>
        <a:blip xmlns:r="http://schemas.openxmlformats.org/officeDocument/2006/relationships" r:embed="rId3"/>
        <a:stretch>
          <a:fillRect/>
        </a:stretch>
      </xdr:blipFill>
      <xdr:spPr>
        <a:xfrm>
          <a:off x="10156030" y="8444495"/>
          <a:ext cx="1297782" cy="2504492"/>
        </a:xfrm>
        <a:prstGeom prst="rect">
          <a:avLst/>
        </a:prstGeom>
      </xdr:spPr>
    </xdr:pic>
    <xdr:clientData/>
  </xdr:twoCellAnchor>
  <xdr:twoCellAnchor editAs="oneCell">
    <xdr:from>
      <xdr:col>7</xdr:col>
      <xdr:colOff>107155</xdr:colOff>
      <xdr:row>44</xdr:row>
      <xdr:rowOff>158340</xdr:rowOff>
    </xdr:from>
    <xdr:to>
      <xdr:col>8</xdr:col>
      <xdr:colOff>668179</xdr:colOff>
      <xdr:row>54</xdr:row>
      <xdr:rowOff>15716</xdr:rowOff>
    </xdr:to>
    <xdr:pic>
      <xdr:nvPicPr>
        <xdr:cNvPr id="6" name="Image 5">
          <a:extLst>
            <a:ext uri="{FF2B5EF4-FFF2-40B4-BE49-F238E27FC236}">
              <a16:creationId xmlns:a16="http://schemas.microsoft.com/office/drawing/2014/main" id="{C6194C08-02C4-4F7D-9828-50BAE89C8906}"/>
            </a:ext>
          </a:extLst>
        </xdr:cNvPr>
        <xdr:cNvPicPr>
          <a:picLocks noChangeAspect="1"/>
        </xdr:cNvPicPr>
      </xdr:nvPicPr>
      <xdr:blipFill rotWithShape="1">
        <a:blip xmlns:r="http://schemas.openxmlformats.org/officeDocument/2006/relationships" r:embed="rId4"/>
        <a:srcRect l="53293"/>
        <a:stretch/>
      </xdr:blipFill>
      <xdr:spPr>
        <a:xfrm>
          <a:off x="10132218" y="12505121"/>
          <a:ext cx="1321595" cy="2231005"/>
        </a:xfrm>
        <a:prstGeom prst="rect">
          <a:avLst/>
        </a:prstGeom>
      </xdr:spPr>
    </xdr:pic>
    <xdr:clientData/>
  </xdr:twoCellAnchor>
  <xdr:twoCellAnchor editAs="oneCell">
    <xdr:from>
      <xdr:col>7</xdr:col>
      <xdr:colOff>83344</xdr:colOff>
      <xdr:row>64</xdr:row>
      <xdr:rowOff>35719</xdr:rowOff>
    </xdr:from>
    <xdr:to>
      <xdr:col>8</xdr:col>
      <xdr:colOff>555308</xdr:colOff>
      <xdr:row>77</xdr:row>
      <xdr:rowOff>90963</xdr:rowOff>
    </xdr:to>
    <xdr:pic>
      <xdr:nvPicPr>
        <xdr:cNvPr id="7" name="Image 6">
          <a:extLst>
            <a:ext uri="{FF2B5EF4-FFF2-40B4-BE49-F238E27FC236}">
              <a16:creationId xmlns:a16="http://schemas.microsoft.com/office/drawing/2014/main" id="{04D980BA-D85C-48EC-977F-29DACD547C24}"/>
            </a:ext>
          </a:extLst>
        </xdr:cNvPr>
        <xdr:cNvPicPr>
          <a:picLocks noChangeAspect="1"/>
        </xdr:cNvPicPr>
      </xdr:nvPicPr>
      <xdr:blipFill>
        <a:blip xmlns:r="http://schemas.openxmlformats.org/officeDocument/2006/relationships" r:embed="rId5"/>
        <a:stretch>
          <a:fillRect/>
        </a:stretch>
      </xdr:blipFill>
      <xdr:spPr>
        <a:xfrm>
          <a:off x="10108407" y="17145000"/>
          <a:ext cx="1257300" cy="3154680"/>
        </a:xfrm>
        <a:prstGeom prst="rect">
          <a:avLst/>
        </a:prstGeom>
      </xdr:spPr>
    </xdr:pic>
    <xdr:clientData/>
  </xdr:twoCellAnchor>
  <xdr:twoCellAnchor editAs="oneCell">
    <xdr:from>
      <xdr:col>7</xdr:col>
      <xdr:colOff>142875</xdr:colOff>
      <xdr:row>79</xdr:row>
      <xdr:rowOff>178593</xdr:rowOff>
    </xdr:from>
    <xdr:to>
      <xdr:col>8</xdr:col>
      <xdr:colOff>306229</xdr:colOff>
      <xdr:row>86</xdr:row>
      <xdr:rowOff>96678</xdr:rowOff>
    </xdr:to>
    <xdr:pic>
      <xdr:nvPicPr>
        <xdr:cNvPr id="8" name="Image 7">
          <a:extLst>
            <a:ext uri="{FF2B5EF4-FFF2-40B4-BE49-F238E27FC236}">
              <a16:creationId xmlns:a16="http://schemas.microsoft.com/office/drawing/2014/main" id="{1A8F4E1B-AEFC-47E0-8BF5-DDDB0C0D2946}"/>
            </a:ext>
          </a:extLst>
        </xdr:cNvPr>
        <xdr:cNvPicPr>
          <a:picLocks noChangeAspect="1"/>
        </xdr:cNvPicPr>
      </xdr:nvPicPr>
      <xdr:blipFill>
        <a:blip xmlns:r="http://schemas.openxmlformats.org/officeDocument/2006/relationships" r:embed="rId6"/>
        <a:stretch>
          <a:fillRect/>
        </a:stretch>
      </xdr:blipFill>
      <xdr:spPr>
        <a:xfrm>
          <a:off x="10167938" y="20859749"/>
          <a:ext cx="937260" cy="1577340"/>
        </a:xfrm>
        <a:prstGeom prst="rect">
          <a:avLst/>
        </a:prstGeom>
      </xdr:spPr>
    </xdr:pic>
    <xdr:clientData/>
  </xdr:twoCellAnchor>
  <xdr:twoCellAnchor editAs="oneCell">
    <xdr:from>
      <xdr:col>1</xdr:col>
      <xdr:colOff>762000</xdr:colOff>
      <xdr:row>95</xdr:row>
      <xdr:rowOff>11906</xdr:rowOff>
    </xdr:from>
    <xdr:to>
      <xdr:col>8</xdr:col>
      <xdr:colOff>256631</xdr:colOff>
      <xdr:row>124</xdr:row>
      <xdr:rowOff>96678</xdr:rowOff>
    </xdr:to>
    <xdr:pic>
      <xdr:nvPicPr>
        <xdr:cNvPr id="13" name="Image 12">
          <a:extLst>
            <a:ext uri="{FF2B5EF4-FFF2-40B4-BE49-F238E27FC236}">
              <a16:creationId xmlns:a16="http://schemas.microsoft.com/office/drawing/2014/main" id="{5036D9E6-B6A3-47D8-8673-B88743345B4A}"/>
            </a:ext>
          </a:extLst>
        </xdr:cNvPr>
        <xdr:cNvPicPr>
          <a:picLocks noChangeAspect="1"/>
        </xdr:cNvPicPr>
      </xdr:nvPicPr>
      <xdr:blipFill>
        <a:blip xmlns:r="http://schemas.openxmlformats.org/officeDocument/2006/relationships" r:embed="rId7"/>
        <a:stretch>
          <a:fillRect/>
        </a:stretch>
      </xdr:blipFill>
      <xdr:spPr>
        <a:xfrm>
          <a:off x="1893094" y="21800344"/>
          <a:ext cx="8907780" cy="6286500"/>
        </a:xfrm>
        <a:prstGeom prst="rect">
          <a:avLst/>
        </a:prstGeom>
      </xdr:spPr>
    </xdr:pic>
    <xdr:clientData/>
  </xdr:twoCellAnchor>
  <xdr:twoCellAnchor editAs="oneCell">
    <xdr:from>
      <xdr:col>0</xdr:col>
      <xdr:colOff>179295</xdr:colOff>
      <xdr:row>0</xdr:row>
      <xdr:rowOff>100855</xdr:rowOff>
    </xdr:from>
    <xdr:to>
      <xdr:col>1</xdr:col>
      <xdr:colOff>773207</xdr:colOff>
      <xdr:row>0</xdr:row>
      <xdr:rowOff>1170925</xdr:rowOff>
    </xdr:to>
    <xdr:pic>
      <xdr:nvPicPr>
        <xdr:cNvPr id="9" name="Image 8">
          <a:extLst>
            <a:ext uri="{FF2B5EF4-FFF2-40B4-BE49-F238E27FC236}">
              <a16:creationId xmlns:a16="http://schemas.microsoft.com/office/drawing/2014/main" id="{E3D248DF-AE94-42AD-B279-EA3D4B156413}"/>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23913" b="24942"/>
        <a:stretch/>
      </xdr:blipFill>
      <xdr:spPr bwMode="auto">
        <a:xfrm>
          <a:off x="179295" y="100855"/>
          <a:ext cx="2073088" cy="1070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396528</xdr:colOff>
      <xdr:row>0</xdr:row>
      <xdr:rowOff>509853</xdr:rowOff>
    </xdr:from>
    <xdr:ext cx="184730" cy="655885"/>
    <xdr:sp macro="" textlink="">
      <xdr:nvSpPr>
        <xdr:cNvPr id="2" name="Rectangle 1">
          <a:extLst>
            <a:ext uri="{FF2B5EF4-FFF2-40B4-BE49-F238E27FC236}">
              <a16:creationId xmlns:a16="http://schemas.microsoft.com/office/drawing/2014/main" id="{136B5351-CEC6-4DBC-8BBA-43D9C5C5829A}"/>
            </a:ext>
          </a:extLst>
        </xdr:cNvPr>
        <xdr:cNvSpPr/>
      </xdr:nvSpPr>
      <xdr:spPr>
        <a:xfrm>
          <a:off x="9140478" y="509853"/>
          <a:ext cx="184730" cy="655885"/>
        </a:xfrm>
        <a:prstGeom prst="rect">
          <a:avLst/>
        </a:prstGeom>
        <a:noFill/>
      </xdr:spPr>
      <xdr:txBody>
        <a:bodyPr wrap="none" lIns="91440" tIns="45720" rIns="91440" bIns="45720">
          <a:spAutoFit/>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a:p>
          <a:pPr algn="ctr"/>
          <a:endParaRPr lang="fr-FR" sz="3600" b="1" cap="none" spc="0">
            <a:ln>
              <a:prstDash val="solid"/>
            </a:ln>
            <a:gradFill rotWithShape="1">
              <a:gsLst>
                <a:gs pos="0">
                  <a:schemeClr val="accent4">
                    <a:tint val="70000"/>
                    <a:satMod val="200000"/>
                  </a:schemeClr>
                </a:gs>
                <a:gs pos="40000">
                  <a:schemeClr val="accent4">
                    <a:tint val="90000"/>
                    <a:satMod val="130000"/>
                  </a:schemeClr>
                </a:gs>
                <a:gs pos="50000">
                  <a:schemeClr val="accent4">
                    <a:tint val="90000"/>
                    <a:satMod val="130000"/>
                  </a:schemeClr>
                </a:gs>
                <a:gs pos="68000">
                  <a:schemeClr val="accent4">
                    <a:tint val="90000"/>
                    <a:satMod val="130000"/>
                  </a:schemeClr>
                </a:gs>
                <a:gs pos="100000">
                  <a:schemeClr val="accent4">
                    <a:tint val="70000"/>
                    <a:satMod val="200000"/>
                  </a:schemeClr>
                </a:gs>
              </a:gsLst>
              <a:lin ang="5400000"/>
            </a:gradFill>
            <a:effectLst>
              <a:outerShdw blurRad="88000" dist="50800" dir="5040000" algn="tl">
                <a:schemeClr val="accent4">
                  <a:tint val="80000"/>
                  <a:satMod val="250000"/>
                  <a:alpha val="45000"/>
                </a:schemeClr>
              </a:outerShdw>
            </a:effectLst>
          </a:endParaRPr>
        </a:p>
      </xdr:txBody>
    </xdr:sp>
    <xdr:clientData/>
  </xdr:oneCellAnchor>
  <xdr:twoCellAnchor editAs="oneCell">
    <xdr:from>
      <xdr:col>5</xdr:col>
      <xdr:colOff>515472</xdr:colOff>
      <xdr:row>1</xdr:row>
      <xdr:rowOff>110959</xdr:rowOff>
    </xdr:from>
    <xdr:to>
      <xdr:col>9</xdr:col>
      <xdr:colOff>769138</xdr:colOff>
      <xdr:row>9</xdr:row>
      <xdr:rowOff>89231</xdr:rowOff>
    </xdr:to>
    <xdr:pic>
      <xdr:nvPicPr>
        <xdr:cNvPr id="3" name="Image 2">
          <a:extLst>
            <a:ext uri="{FF2B5EF4-FFF2-40B4-BE49-F238E27FC236}">
              <a16:creationId xmlns:a16="http://schemas.microsoft.com/office/drawing/2014/main" id="{FFB39DF1-14DE-478A-9192-B2D809CA2DAF}"/>
            </a:ext>
          </a:extLst>
        </xdr:cNvPr>
        <xdr:cNvPicPr>
          <a:picLocks noChangeAspect="1"/>
        </xdr:cNvPicPr>
      </xdr:nvPicPr>
      <xdr:blipFill rotWithShape="1">
        <a:blip xmlns:r="http://schemas.openxmlformats.org/officeDocument/2006/relationships" r:embed="rId1"/>
        <a:srcRect l="37260"/>
        <a:stretch/>
      </xdr:blipFill>
      <xdr:spPr>
        <a:xfrm>
          <a:off x="8113060" y="1433253"/>
          <a:ext cx="3301666" cy="2040154"/>
        </a:xfrm>
        <a:prstGeom prst="rect">
          <a:avLst/>
        </a:prstGeom>
      </xdr:spPr>
    </xdr:pic>
    <xdr:clientData/>
  </xdr:twoCellAnchor>
  <xdr:twoCellAnchor editAs="oneCell">
    <xdr:from>
      <xdr:col>5</xdr:col>
      <xdr:colOff>110859</xdr:colOff>
      <xdr:row>43</xdr:row>
      <xdr:rowOff>28516</xdr:rowOff>
    </xdr:from>
    <xdr:to>
      <xdr:col>8</xdr:col>
      <xdr:colOff>809876</xdr:colOff>
      <xdr:row>55</xdr:row>
      <xdr:rowOff>156883</xdr:rowOff>
    </xdr:to>
    <xdr:pic>
      <xdr:nvPicPr>
        <xdr:cNvPr id="4" name="Image 3">
          <a:extLst>
            <a:ext uri="{FF2B5EF4-FFF2-40B4-BE49-F238E27FC236}">
              <a16:creationId xmlns:a16="http://schemas.microsoft.com/office/drawing/2014/main" id="{D1056A62-0FE4-4900-9C1F-0D2CF115681B}"/>
            </a:ext>
          </a:extLst>
        </xdr:cNvPr>
        <xdr:cNvPicPr>
          <a:picLocks noChangeAspect="1"/>
        </xdr:cNvPicPr>
      </xdr:nvPicPr>
      <xdr:blipFill>
        <a:blip xmlns:r="http://schemas.openxmlformats.org/officeDocument/2006/relationships" r:embed="rId2"/>
        <a:stretch>
          <a:fillRect/>
        </a:stretch>
      </xdr:blipFill>
      <xdr:spPr>
        <a:xfrm>
          <a:off x="7708447" y="13229045"/>
          <a:ext cx="2760900" cy="2492809"/>
        </a:xfrm>
        <a:prstGeom prst="rect">
          <a:avLst/>
        </a:prstGeom>
      </xdr:spPr>
    </xdr:pic>
    <xdr:clientData/>
  </xdr:twoCellAnchor>
  <xdr:twoCellAnchor editAs="oneCell">
    <xdr:from>
      <xdr:col>2</xdr:col>
      <xdr:colOff>981817</xdr:colOff>
      <xdr:row>52</xdr:row>
      <xdr:rowOff>146277</xdr:rowOff>
    </xdr:from>
    <xdr:to>
      <xdr:col>2</xdr:col>
      <xdr:colOff>2012909</xdr:colOff>
      <xdr:row>60</xdr:row>
      <xdr:rowOff>123842</xdr:rowOff>
    </xdr:to>
    <xdr:pic>
      <xdr:nvPicPr>
        <xdr:cNvPr id="6" name="Image 5">
          <a:extLst>
            <a:ext uri="{FF2B5EF4-FFF2-40B4-BE49-F238E27FC236}">
              <a16:creationId xmlns:a16="http://schemas.microsoft.com/office/drawing/2014/main" id="{43121541-1B30-4739-B09F-F3AE4C90DCDF}"/>
            </a:ext>
          </a:extLst>
        </xdr:cNvPr>
        <xdr:cNvPicPr>
          <a:picLocks noChangeAspect="1"/>
        </xdr:cNvPicPr>
      </xdr:nvPicPr>
      <xdr:blipFill>
        <a:blip xmlns:r="http://schemas.openxmlformats.org/officeDocument/2006/relationships" r:embed="rId3"/>
        <a:stretch>
          <a:fillRect/>
        </a:stretch>
      </xdr:blipFill>
      <xdr:spPr>
        <a:xfrm>
          <a:off x="3525552" y="15139748"/>
          <a:ext cx="1031092" cy="1501565"/>
        </a:xfrm>
        <a:prstGeom prst="rect">
          <a:avLst/>
        </a:prstGeom>
      </xdr:spPr>
    </xdr:pic>
    <xdr:clientData/>
  </xdr:twoCellAnchor>
  <xdr:twoCellAnchor editAs="oneCell">
    <xdr:from>
      <xdr:col>2</xdr:col>
      <xdr:colOff>1609144</xdr:colOff>
      <xdr:row>42</xdr:row>
      <xdr:rowOff>150881</xdr:rowOff>
    </xdr:from>
    <xdr:to>
      <xdr:col>2</xdr:col>
      <xdr:colOff>2825734</xdr:colOff>
      <xdr:row>53</xdr:row>
      <xdr:rowOff>149109</xdr:rowOff>
    </xdr:to>
    <xdr:pic>
      <xdr:nvPicPr>
        <xdr:cNvPr id="7" name="Image 6">
          <a:extLst>
            <a:ext uri="{FF2B5EF4-FFF2-40B4-BE49-F238E27FC236}">
              <a16:creationId xmlns:a16="http://schemas.microsoft.com/office/drawing/2014/main" id="{D8381C8C-C7E2-4729-8C52-13E64A7D56C1}"/>
            </a:ext>
          </a:extLst>
        </xdr:cNvPr>
        <xdr:cNvPicPr>
          <a:picLocks noChangeAspect="1"/>
        </xdr:cNvPicPr>
      </xdr:nvPicPr>
      <xdr:blipFill>
        <a:blip xmlns:r="http://schemas.openxmlformats.org/officeDocument/2006/relationships" r:embed="rId4"/>
        <a:stretch>
          <a:fillRect/>
        </a:stretch>
      </xdr:blipFill>
      <xdr:spPr>
        <a:xfrm>
          <a:off x="4152879" y="13160910"/>
          <a:ext cx="1216590" cy="2172170"/>
        </a:xfrm>
        <a:prstGeom prst="rect">
          <a:avLst/>
        </a:prstGeom>
      </xdr:spPr>
    </xdr:pic>
    <xdr:clientData/>
  </xdr:twoCellAnchor>
  <xdr:twoCellAnchor editAs="oneCell">
    <xdr:from>
      <xdr:col>0</xdr:col>
      <xdr:colOff>169688</xdr:colOff>
      <xdr:row>44</xdr:row>
      <xdr:rowOff>9608</xdr:rowOff>
    </xdr:from>
    <xdr:to>
      <xdr:col>0</xdr:col>
      <xdr:colOff>1354295</xdr:colOff>
      <xdr:row>53</xdr:row>
      <xdr:rowOff>30322</xdr:rowOff>
    </xdr:to>
    <xdr:pic>
      <xdr:nvPicPr>
        <xdr:cNvPr id="8" name="Image 7">
          <a:extLst>
            <a:ext uri="{FF2B5EF4-FFF2-40B4-BE49-F238E27FC236}">
              <a16:creationId xmlns:a16="http://schemas.microsoft.com/office/drawing/2014/main" id="{787F2595-1363-4499-B2F2-C2EBB6FF87E6}"/>
            </a:ext>
          </a:extLst>
        </xdr:cNvPr>
        <xdr:cNvPicPr>
          <a:picLocks noChangeAspect="1"/>
        </xdr:cNvPicPr>
      </xdr:nvPicPr>
      <xdr:blipFill>
        <a:blip xmlns:r="http://schemas.openxmlformats.org/officeDocument/2006/relationships" r:embed="rId5"/>
        <a:stretch>
          <a:fillRect/>
        </a:stretch>
      </xdr:blipFill>
      <xdr:spPr>
        <a:xfrm>
          <a:off x="169688" y="13400637"/>
          <a:ext cx="1184607" cy="1813656"/>
        </a:xfrm>
        <a:prstGeom prst="rect">
          <a:avLst/>
        </a:prstGeom>
      </xdr:spPr>
    </xdr:pic>
    <xdr:clientData/>
  </xdr:twoCellAnchor>
  <xdr:twoCellAnchor editAs="oneCell">
    <xdr:from>
      <xdr:col>1</xdr:col>
      <xdr:colOff>79343</xdr:colOff>
      <xdr:row>44</xdr:row>
      <xdr:rowOff>26215</xdr:rowOff>
    </xdr:from>
    <xdr:to>
      <xdr:col>2</xdr:col>
      <xdr:colOff>110916</xdr:colOff>
      <xdr:row>53</xdr:row>
      <xdr:rowOff>21321</xdr:rowOff>
    </xdr:to>
    <xdr:pic>
      <xdr:nvPicPr>
        <xdr:cNvPr id="9" name="Image 8">
          <a:extLst>
            <a:ext uri="{FF2B5EF4-FFF2-40B4-BE49-F238E27FC236}">
              <a16:creationId xmlns:a16="http://schemas.microsoft.com/office/drawing/2014/main" id="{36A4E9D6-20BA-42C2-AEBB-FE8291F956B5}"/>
            </a:ext>
          </a:extLst>
        </xdr:cNvPr>
        <xdr:cNvPicPr>
          <a:picLocks noChangeAspect="1"/>
        </xdr:cNvPicPr>
      </xdr:nvPicPr>
      <xdr:blipFill>
        <a:blip xmlns:r="http://schemas.openxmlformats.org/officeDocument/2006/relationships" r:embed="rId6"/>
        <a:stretch>
          <a:fillRect/>
        </a:stretch>
      </xdr:blipFill>
      <xdr:spPr>
        <a:xfrm>
          <a:off x="1491284" y="13417244"/>
          <a:ext cx="1163367" cy="1788048"/>
        </a:xfrm>
        <a:prstGeom prst="rect">
          <a:avLst/>
        </a:prstGeom>
      </xdr:spPr>
    </xdr:pic>
    <xdr:clientData/>
  </xdr:twoCellAnchor>
  <xdr:twoCellAnchor editAs="oneCell">
    <xdr:from>
      <xdr:col>2</xdr:col>
      <xdr:colOff>315265</xdr:colOff>
      <xdr:row>44</xdr:row>
      <xdr:rowOff>10207</xdr:rowOff>
    </xdr:from>
    <xdr:to>
      <xdr:col>2</xdr:col>
      <xdr:colOff>1569667</xdr:colOff>
      <xdr:row>53</xdr:row>
      <xdr:rowOff>42561</xdr:rowOff>
    </xdr:to>
    <xdr:pic>
      <xdr:nvPicPr>
        <xdr:cNvPr id="11" name="Image 10">
          <a:extLst>
            <a:ext uri="{FF2B5EF4-FFF2-40B4-BE49-F238E27FC236}">
              <a16:creationId xmlns:a16="http://schemas.microsoft.com/office/drawing/2014/main" id="{B6E91A51-FF45-4D33-80DF-887B5621FBB0}"/>
            </a:ext>
          </a:extLst>
        </xdr:cNvPr>
        <xdr:cNvPicPr>
          <a:picLocks noChangeAspect="1"/>
        </xdr:cNvPicPr>
      </xdr:nvPicPr>
      <xdr:blipFill>
        <a:blip xmlns:r="http://schemas.openxmlformats.org/officeDocument/2006/relationships" r:embed="rId7"/>
        <a:stretch>
          <a:fillRect/>
        </a:stretch>
      </xdr:blipFill>
      <xdr:spPr>
        <a:xfrm>
          <a:off x="2859000" y="13401236"/>
          <a:ext cx="1254402" cy="1825296"/>
        </a:xfrm>
        <a:prstGeom prst="rect">
          <a:avLst/>
        </a:prstGeom>
      </xdr:spPr>
    </xdr:pic>
    <xdr:clientData/>
  </xdr:twoCellAnchor>
  <xdr:twoCellAnchor editAs="oneCell">
    <xdr:from>
      <xdr:col>1</xdr:col>
      <xdr:colOff>591310</xdr:colOff>
      <xdr:row>52</xdr:row>
      <xdr:rowOff>175293</xdr:rowOff>
    </xdr:from>
    <xdr:to>
      <xdr:col>2</xdr:col>
      <xdr:colOff>638736</xdr:colOff>
      <xdr:row>61</xdr:row>
      <xdr:rowOff>3877</xdr:rowOff>
    </xdr:to>
    <xdr:pic>
      <xdr:nvPicPr>
        <xdr:cNvPr id="12" name="Image 11">
          <a:extLst>
            <a:ext uri="{FF2B5EF4-FFF2-40B4-BE49-F238E27FC236}">
              <a16:creationId xmlns:a16="http://schemas.microsoft.com/office/drawing/2014/main" id="{B7C73DF4-9378-429E-B7B9-325F5E1BFFA1}"/>
            </a:ext>
          </a:extLst>
        </xdr:cNvPr>
        <xdr:cNvPicPr>
          <a:picLocks noChangeAspect="1"/>
        </xdr:cNvPicPr>
      </xdr:nvPicPr>
      <xdr:blipFill>
        <a:blip xmlns:r="http://schemas.openxmlformats.org/officeDocument/2006/relationships" r:embed="rId8"/>
        <a:stretch>
          <a:fillRect/>
        </a:stretch>
      </xdr:blipFill>
      <xdr:spPr>
        <a:xfrm>
          <a:off x="2003251" y="15168764"/>
          <a:ext cx="1179220" cy="1533559"/>
        </a:xfrm>
        <a:prstGeom prst="rect">
          <a:avLst/>
        </a:prstGeom>
      </xdr:spPr>
    </xdr:pic>
    <xdr:clientData/>
  </xdr:twoCellAnchor>
  <xdr:twoCellAnchor editAs="oneCell">
    <xdr:from>
      <xdr:col>2</xdr:col>
      <xdr:colOff>3082418</xdr:colOff>
      <xdr:row>42</xdr:row>
      <xdr:rowOff>188900</xdr:rowOff>
    </xdr:from>
    <xdr:to>
      <xdr:col>3</xdr:col>
      <xdr:colOff>184828</xdr:colOff>
      <xdr:row>52</xdr:row>
      <xdr:rowOff>168104</xdr:rowOff>
    </xdr:to>
    <xdr:pic>
      <xdr:nvPicPr>
        <xdr:cNvPr id="13" name="Image 12">
          <a:extLst>
            <a:ext uri="{FF2B5EF4-FFF2-40B4-BE49-F238E27FC236}">
              <a16:creationId xmlns:a16="http://schemas.microsoft.com/office/drawing/2014/main" id="{47D0F55D-3010-49C1-8144-DBE9CCBFA35D}"/>
            </a:ext>
          </a:extLst>
        </xdr:cNvPr>
        <xdr:cNvPicPr>
          <a:picLocks noChangeAspect="1"/>
        </xdr:cNvPicPr>
      </xdr:nvPicPr>
      <xdr:blipFill>
        <a:blip xmlns:r="http://schemas.openxmlformats.org/officeDocument/2006/relationships" r:embed="rId9"/>
        <a:stretch>
          <a:fillRect/>
        </a:stretch>
      </xdr:blipFill>
      <xdr:spPr>
        <a:xfrm>
          <a:off x="5626153" y="13198929"/>
          <a:ext cx="1439087" cy="1962646"/>
        </a:xfrm>
        <a:prstGeom prst="rect">
          <a:avLst/>
        </a:prstGeom>
      </xdr:spPr>
    </xdr:pic>
    <xdr:clientData/>
  </xdr:twoCellAnchor>
  <xdr:twoCellAnchor editAs="oneCell">
    <xdr:from>
      <xdr:col>2</xdr:col>
      <xdr:colOff>3366568</xdr:colOff>
      <xdr:row>53</xdr:row>
      <xdr:rowOff>2605</xdr:rowOff>
    </xdr:from>
    <xdr:to>
      <xdr:col>6</xdr:col>
      <xdr:colOff>291354</xdr:colOff>
      <xdr:row>60</xdr:row>
      <xdr:rowOff>179031</xdr:rowOff>
    </xdr:to>
    <xdr:pic>
      <xdr:nvPicPr>
        <xdr:cNvPr id="14" name="Image 13">
          <a:extLst>
            <a:ext uri="{FF2B5EF4-FFF2-40B4-BE49-F238E27FC236}">
              <a16:creationId xmlns:a16="http://schemas.microsoft.com/office/drawing/2014/main" id="{520E981D-E593-4E8F-8C50-783D83115700}"/>
            </a:ext>
          </a:extLst>
        </xdr:cNvPr>
        <xdr:cNvPicPr>
          <a:picLocks noChangeAspect="1"/>
        </xdr:cNvPicPr>
      </xdr:nvPicPr>
      <xdr:blipFill>
        <a:blip xmlns:r="http://schemas.openxmlformats.org/officeDocument/2006/relationships" r:embed="rId10"/>
        <a:stretch>
          <a:fillRect/>
        </a:stretch>
      </xdr:blipFill>
      <xdr:spPr>
        <a:xfrm>
          <a:off x="5910303" y="15186576"/>
          <a:ext cx="2639786" cy="1519451"/>
        </a:xfrm>
        <a:prstGeom prst="rect">
          <a:avLst/>
        </a:prstGeom>
      </xdr:spPr>
    </xdr:pic>
    <xdr:clientData/>
  </xdr:twoCellAnchor>
  <xdr:twoCellAnchor editAs="oneCell">
    <xdr:from>
      <xdr:col>0</xdr:col>
      <xdr:colOff>212911</xdr:colOff>
      <xdr:row>0</xdr:row>
      <xdr:rowOff>123265</xdr:rowOff>
    </xdr:from>
    <xdr:to>
      <xdr:col>1</xdr:col>
      <xdr:colOff>874058</xdr:colOff>
      <xdr:row>0</xdr:row>
      <xdr:rowOff>1193335</xdr:rowOff>
    </xdr:to>
    <xdr:pic>
      <xdr:nvPicPr>
        <xdr:cNvPr id="5" name="Image 4">
          <a:extLst>
            <a:ext uri="{FF2B5EF4-FFF2-40B4-BE49-F238E27FC236}">
              <a16:creationId xmlns:a16="http://schemas.microsoft.com/office/drawing/2014/main" id="{F4D1E324-FDBF-4006-A16D-CD0C6FDFDDB7}"/>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23913" b="24942"/>
        <a:stretch/>
      </xdr:blipFill>
      <xdr:spPr bwMode="auto">
        <a:xfrm>
          <a:off x="212911" y="123265"/>
          <a:ext cx="2073088" cy="1070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afont.com/fr/c39hrp48dhtt.fo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CF446-AC19-4388-AD95-9A78F2B377D0}">
  <sheetPr>
    <pageSetUpPr fitToPage="1"/>
  </sheetPr>
  <dimension ref="A1:BP293"/>
  <sheetViews>
    <sheetView showGridLines="0" tabSelected="1" zoomScale="40" zoomScaleNormal="40" zoomScaleSheetLayoutView="55" workbookViewId="0">
      <selection activeCell="C4" sqref="C4"/>
    </sheetView>
  </sheetViews>
  <sheetFormatPr defaultColWidth="11.42578125" defaultRowHeight="96.75" outlineLevelRow="1"/>
  <cols>
    <col min="1" max="1" width="20.5703125" customWidth="1"/>
    <col min="2" max="2" width="18.7109375" customWidth="1"/>
    <col min="3" max="3" width="19.28515625" style="229" customWidth="1"/>
    <col min="4" max="4" width="22.7109375" style="229" customWidth="1"/>
    <col min="5" max="5" width="47" style="269" customWidth="1"/>
    <col min="6" max="6" width="29.140625" style="197" customWidth="1"/>
    <col min="7" max="7" width="17.5703125" style="197" customWidth="1"/>
    <col min="8" max="8" width="44.28515625" style="221" customWidth="1"/>
    <col min="9" max="9" width="8.5703125" style="202" customWidth="1"/>
    <col min="10" max="10" width="18.140625" style="160" bestFit="1" customWidth="1"/>
    <col min="11" max="11" width="13.5703125" style="153" customWidth="1"/>
    <col min="12" max="12" width="28.85546875" style="153" customWidth="1"/>
    <col min="13" max="13" width="16.42578125" style="230" customWidth="1"/>
    <col min="14" max="14" width="17" style="160" bestFit="1" customWidth="1"/>
    <col min="15" max="15" width="12.85546875" style="202" customWidth="1"/>
    <col min="16" max="17" width="15.5703125" style="160" customWidth="1"/>
  </cols>
  <sheetData>
    <row r="1" spans="1:17" ht="62.25" customHeight="1">
      <c r="A1" s="164"/>
      <c r="B1" s="231" t="s">
        <v>0</v>
      </c>
      <c r="C1" s="196"/>
      <c r="D1" s="184"/>
      <c r="G1" s="198"/>
      <c r="H1" s="199"/>
      <c r="I1" s="200"/>
      <c r="J1" s="200"/>
      <c r="K1" s="200"/>
      <c r="L1" s="200"/>
      <c r="M1" s="200"/>
      <c r="N1" s="201"/>
      <c r="P1" s="203"/>
    </row>
    <row r="2" spans="1:17" ht="85.15" customHeight="1">
      <c r="A2" s="164"/>
      <c r="B2" s="284" t="s">
        <v>1</v>
      </c>
      <c r="C2" s="285"/>
      <c r="D2" s="285"/>
      <c r="E2" s="285"/>
      <c r="F2" s="285"/>
      <c r="G2" s="285"/>
      <c r="H2" s="285"/>
      <c r="I2" s="285"/>
      <c r="J2" s="285"/>
      <c r="K2" s="285"/>
      <c r="L2" s="285"/>
      <c r="M2" s="205"/>
      <c r="N2" s="201"/>
      <c r="P2" s="203"/>
    </row>
    <row r="3" spans="1:17" ht="27" customHeight="1">
      <c r="A3" s="164"/>
      <c r="B3" s="204"/>
      <c r="C3" s="196"/>
      <c r="D3" s="184"/>
      <c r="H3" s="199"/>
      <c r="I3" s="200"/>
      <c r="J3" s="200"/>
      <c r="K3" s="200"/>
      <c r="L3" s="200"/>
      <c r="M3" s="205"/>
      <c r="N3" s="201"/>
      <c r="P3" s="203"/>
    </row>
    <row r="4" spans="1:17" s="152" customFormat="1" ht="22.5" customHeight="1">
      <c r="A4" s="165" t="s">
        <v>2</v>
      </c>
      <c r="B4" s="165"/>
      <c r="C4" s="178"/>
      <c r="D4" s="185"/>
      <c r="E4" s="269"/>
      <c r="F4" s="153"/>
      <c r="G4" s="153"/>
      <c r="H4" s="154"/>
      <c r="I4" s="155"/>
      <c r="J4" s="157"/>
      <c r="K4" s="156"/>
      <c r="L4" s="156"/>
      <c r="M4" s="155"/>
      <c r="N4" s="155"/>
      <c r="O4" s="155"/>
      <c r="P4" s="175"/>
      <c r="Q4" s="155"/>
    </row>
    <row r="5" spans="1:17" s="152" customFormat="1" ht="22.5" customHeight="1">
      <c r="A5" s="165" t="s">
        <v>3</v>
      </c>
      <c r="B5" s="165"/>
      <c r="C5" s="178"/>
      <c r="D5" s="185"/>
      <c r="E5" s="269"/>
      <c r="F5" s="153"/>
      <c r="G5" s="153"/>
      <c r="H5" s="154"/>
      <c r="I5" s="155"/>
      <c r="J5" s="157"/>
      <c r="K5" s="156"/>
      <c r="L5" s="156"/>
      <c r="M5" s="155"/>
      <c r="N5" s="155"/>
      <c r="O5" s="155"/>
      <c r="P5" s="175"/>
      <c r="Q5" s="155"/>
    </row>
    <row r="6" spans="1:17" s="152" customFormat="1" ht="22.5" customHeight="1">
      <c r="A6" s="165" t="s">
        <v>4</v>
      </c>
      <c r="B6" s="165"/>
      <c r="C6" s="178"/>
      <c r="D6" s="185"/>
      <c r="E6" s="269"/>
      <c r="F6" s="153"/>
      <c r="G6" s="153"/>
      <c r="H6" s="154"/>
      <c r="I6" s="155"/>
      <c r="J6" s="157"/>
      <c r="K6" s="156"/>
      <c r="L6" s="156"/>
      <c r="M6" s="155"/>
      <c r="N6" s="155"/>
      <c r="O6" s="155"/>
      <c r="P6" s="175"/>
      <c r="Q6" s="155"/>
    </row>
    <row r="7" spans="1:17" s="152" customFormat="1" ht="22.5" customHeight="1">
      <c r="A7" s="165" t="s">
        <v>5</v>
      </c>
      <c r="B7" s="165"/>
      <c r="C7" s="178"/>
      <c r="D7" s="185"/>
      <c r="E7" s="269"/>
      <c r="F7" s="153"/>
      <c r="G7" s="153"/>
      <c r="H7" s="154"/>
      <c r="I7" s="155"/>
      <c r="J7" s="157"/>
      <c r="K7" s="156"/>
      <c r="L7" s="156"/>
      <c r="M7" s="155"/>
      <c r="N7" s="155"/>
      <c r="O7" s="155"/>
      <c r="P7" s="175"/>
      <c r="Q7" s="155"/>
    </row>
    <row r="8" spans="1:17" s="152" customFormat="1" ht="22.5" customHeight="1">
      <c r="A8" s="165" t="s">
        <v>6</v>
      </c>
      <c r="B8" s="165"/>
      <c r="C8" s="178"/>
      <c r="D8" s="185"/>
      <c r="E8" s="269"/>
      <c r="F8" s="153"/>
      <c r="G8" s="153"/>
      <c r="H8" s="154"/>
      <c r="I8" s="155"/>
      <c r="J8" s="157"/>
      <c r="K8" s="156"/>
      <c r="L8" s="156"/>
      <c r="M8" s="155"/>
      <c r="N8" s="155"/>
      <c r="O8" s="155"/>
      <c r="P8" s="175"/>
      <c r="Q8" s="155"/>
    </row>
    <row r="9" spans="1:17" s="152" customFormat="1" ht="22.5" customHeight="1">
      <c r="A9" s="165" t="s">
        <v>7</v>
      </c>
      <c r="B9" s="165"/>
      <c r="C9" s="178"/>
      <c r="D9" s="185"/>
      <c r="E9" s="269"/>
      <c r="F9" s="153"/>
      <c r="G9" s="153"/>
      <c r="H9" s="158"/>
      <c r="I9" s="155"/>
      <c r="J9" s="157"/>
      <c r="K9" s="156"/>
      <c r="L9" s="156"/>
      <c r="M9" s="155"/>
      <c r="N9" s="155"/>
      <c r="O9" s="155"/>
      <c r="P9" s="175"/>
      <c r="Q9" s="155"/>
    </row>
    <row r="10" spans="1:17" s="152" customFormat="1" ht="23.25" customHeight="1">
      <c r="A10" s="166" t="s">
        <v>8</v>
      </c>
      <c r="B10" s="166"/>
      <c r="C10" s="179"/>
      <c r="D10" s="186"/>
      <c r="E10" s="270"/>
      <c r="F10" s="159"/>
      <c r="G10" s="159"/>
      <c r="H10" s="292"/>
      <c r="I10" s="155"/>
      <c r="J10" s="160"/>
      <c r="K10" s="161"/>
      <c r="L10" s="161"/>
      <c r="M10" s="162"/>
      <c r="N10" s="163"/>
      <c r="O10" s="156"/>
      <c r="P10" s="176"/>
      <c r="Q10" s="163"/>
    </row>
    <row r="11" spans="1:17" s="152" customFormat="1" ht="23.25" customHeight="1">
      <c r="A11" s="166"/>
      <c r="B11" s="166"/>
      <c r="C11" s="195"/>
      <c r="D11" s="186"/>
      <c r="E11" s="270"/>
      <c r="F11" s="159"/>
      <c r="G11" s="159"/>
      <c r="H11" s="174"/>
      <c r="I11" s="155"/>
      <c r="J11" s="160"/>
      <c r="K11" s="161"/>
      <c r="L11" s="161"/>
      <c r="M11" s="162"/>
      <c r="N11" s="163"/>
      <c r="O11" s="156"/>
      <c r="P11" s="176"/>
      <c r="Q11" s="163"/>
    </row>
    <row r="12" spans="1:17" s="152" customFormat="1" ht="23.25" customHeight="1">
      <c r="A12" s="286" t="s">
        <v>9</v>
      </c>
      <c r="B12" s="286"/>
      <c r="C12" s="287"/>
      <c r="D12" s="288"/>
      <c r="E12" s="289"/>
      <c r="F12" s="289" t="s">
        <v>10</v>
      </c>
      <c r="G12" s="290"/>
      <c r="H12" s="291"/>
      <c r="I12" s="155"/>
      <c r="J12" s="160"/>
      <c r="K12" s="161"/>
      <c r="L12" s="161"/>
      <c r="M12" s="162"/>
      <c r="N12" s="163"/>
      <c r="O12" s="156"/>
      <c r="P12" s="176"/>
      <c r="Q12" s="163"/>
    </row>
    <row r="13" spans="1:17" s="152" customFormat="1" ht="23.25" customHeight="1">
      <c r="A13" s="166"/>
      <c r="B13" s="166"/>
      <c r="C13" s="195"/>
      <c r="D13" s="186"/>
      <c r="E13" s="270"/>
      <c r="F13" s="159"/>
      <c r="G13" s="159"/>
      <c r="H13" s="174"/>
      <c r="I13" s="155"/>
      <c r="J13" s="160"/>
      <c r="K13" s="161"/>
      <c r="L13" s="161"/>
      <c r="M13" s="162"/>
      <c r="N13" s="163"/>
      <c r="O13" s="156"/>
      <c r="P13" s="176"/>
      <c r="Q13" s="163"/>
    </row>
    <row r="14" spans="1:17" s="206" customFormat="1" ht="112.5">
      <c r="A14" s="187" t="s">
        <v>11</v>
      </c>
      <c r="B14" s="188" t="s">
        <v>12</v>
      </c>
      <c r="C14" s="187" t="s">
        <v>13</v>
      </c>
      <c r="D14" s="187" t="s">
        <v>14</v>
      </c>
      <c r="E14" s="187" t="s">
        <v>15</v>
      </c>
      <c r="F14" s="248" t="s">
        <v>16</v>
      </c>
      <c r="G14" s="189" t="s">
        <v>17</v>
      </c>
      <c r="H14" s="177" t="s">
        <v>18</v>
      </c>
      <c r="I14" s="190" t="s">
        <v>19</v>
      </c>
      <c r="J14" s="191" t="s">
        <v>20</v>
      </c>
      <c r="K14" s="192" t="s">
        <v>21</v>
      </c>
      <c r="L14" s="192" t="s">
        <v>22</v>
      </c>
      <c r="M14" s="193" t="s">
        <v>23</v>
      </c>
      <c r="N14" s="191" t="s">
        <v>24</v>
      </c>
      <c r="O14" s="190" t="s">
        <v>25</v>
      </c>
      <c r="P14" s="194" t="s">
        <v>26</v>
      </c>
    </row>
    <row r="15" spans="1:17" s="152" customFormat="1" ht="135" customHeight="1">
      <c r="A15" s="181">
        <v>2</v>
      </c>
      <c r="B15" s="167">
        <v>1</v>
      </c>
      <c r="C15" s="180" t="s">
        <v>27</v>
      </c>
      <c r="D15" s="180" t="s">
        <v>28</v>
      </c>
      <c r="E15" s="271" t="s">
        <v>29</v>
      </c>
      <c r="F15" s="249" t="s">
        <v>30</v>
      </c>
      <c r="G15" s="168">
        <v>301861</v>
      </c>
      <c r="H15" s="207" t="s">
        <v>31</v>
      </c>
      <c r="I15" s="169">
        <v>1</v>
      </c>
      <c r="J15" s="208">
        <v>11.25</v>
      </c>
      <c r="K15" s="182">
        <v>15</v>
      </c>
      <c r="L15" s="246" t="s">
        <v>32</v>
      </c>
      <c r="M15" s="245" t="s">
        <v>32</v>
      </c>
      <c r="N15" s="209">
        <f>J15</f>
        <v>11.25</v>
      </c>
      <c r="O15" s="210"/>
      <c r="P15" s="211">
        <f>IF(O15&gt;=K15,(O15*N15),(O15*J15))</f>
        <v>0</v>
      </c>
      <c r="Q15" s="247" t="s">
        <v>33</v>
      </c>
    </row>
    <row r="16" spans="1:17" s="152" customFormat="1" ht="124.9" customHeight="1">
      <c r="A16" s="181">
        <v>2</v>
      </c>
      <c r="B16" s="167">
        <v>2</v>
      </c>
      <c r="C16" s="180" t="s">
        <v>34</v>
      </c>
      <c r="D16" s="180" t="s">
        <v>35</v>
      </c>
      <c r="E16" s="272" t="s">
        <v>36</v>
      </c>
      <c r="F16" s="250" t="s">
        <v>37</v>
      </c>
      <c r="G16" s="169" t="s">
        <v>38</v>
      </c>
      <c r="H16" s="212" t="s">
        <v>39</v>
      </c>
      <c r="I16" s="169">
        <v>1</v>
      </c>
      <c r="J16" s="208">
        <v>14.76</v>
      </c>
      <c r="K16" s="182">
        <v>6</v>
      </c>
      <c r="L16" s="243" t="s">
        <v>40</v>
      </c>
      <c r="M16" s="244">
        <v>0.15</v>
      </c>
      <c r="N16" s="209">
        <f t="shared" ref="N16:N80" si="0">(J16*(1-M16))</f>
        <v>12.545999999999999</v>
      </c>
      <c r="O16" s="173"/>
      <c r="P16" s="211">
        <f>IF(O16&gt;=K16,(O16*N16),(O16*J16)*(1-C$10))</f>
        <v>0</v>
      </c>
      <c r="Q16" s="160"/>
    </row>
    <row r="17" spans="1:17" s="152" customFormat="1" ht="123" customHeight="1">
      <c r="A17" s="181">
        <v>2</v>
      </c>
      <c r="B17" s="167">
        <v>3</v>
      </c>
      <c r="C17" s="180" t="s">
        <v>34</v>
      </c>
      <c r="D17" s="180" t="s">
        <v>35</v>
      </c>
      <c r="E17" s="272" t="s">
        <v>41</v>
      </c>
      <c r="F17" s="250" t="s">
        <v>42</v>
      </c>
      <c r="G17" s="169" t="s">
        <v>43</v>
      </c>
      <c r="H17" s="212" t="s">
        <v>44</v>
      </c>
      <c r="I17" s="169">
        <v>1</v>
      </c>
      <c r="J17" s="208">
        <v>26.56</v>
      </c>
      <c r="K17" s="182">
        <v>6</v>
      </c>
      <c r="L17" s="243" t="s">
        <v>40</v>
      </c>
      <c r="M17" s="244">
        <v>0.15</v>
      </c>
      <c r="N17" s="209">
        <f t="shared" si="0"/>
        <v>22.575999999999997</v>
      </c>
      <c r="O17" s="173"/>
      <c r="P17" s="211">
        <f t="shared" ref="P17:P19" si="1">IF(O17&gt;=K17,(O17*N17),(O17*J17)*(1-C$10))</f>
        <v>0</v>
      </c>
      <c r="Q17" s="160"/>
    </row>
    <row r="18" spans="1:17" s="152" customFormat="1" ht="124.9" customHeight="1">
      <c r="A18" s="181">
        <v>2</v>
      </c>
      <c r="B18" s="167">
        <v>4</v>
      </c>
      <c r="C18" s="180" t="s">
        <v>34</v>
      </c>
      <c r="D18" s="180" t="s">
        <v>35</v>
      </c>
      <c r="E18" s="272" t="s">
        <v>45</v>
      </c>
      <c r="F18" s="250" t="s">
        <v>46</v>
      </c>
      <c r="G18" s="169" t="s">
        <v>47</v>
      </c>
      <c r="H18" s="212" t="s">
        <v>48</v>
      </c>
      <c r="I18" s="169">
        <v>1</v>
      </c>
      <c r="J18" s="208">
        <v>14.9</v>
      </c>
      <c r="K18" s="182">
        <v>6</v>
      </c>
      <c r="L18" s="243" t="s">
        <v>40</v>
      </c>
      <c r="M18" s="244">
        <v>0.15</v>
      </c>
      <c r="N18" s="209">
        <f t="shared" si="0"/>
        <v>12.664999999999999</v>
      </c>
      <c r="O18" s="173"/>
      <c r="P18" s="211">
        <f t="shared" si="1"/>
        <v>0</v>
      </c>
      <c r="Q18" s="160"/>
    </row>
    <row r="19" spans="1:17" s="152" customFormat="1" ht="123" customHeight="1">
      <c r="A19" s="181">
        <v>2</v>
      </c>
      <c r="B19" s="167">
        <v>5</v>
      </c>
      <c r="C19" s="180" t="s">
        <v>34</v>
      </c>
      <c r="D19" s="180" t="s">
        <v>35</v>
      </c>
      <c r="E19" s="272" t="s">
        <v>49</v>
      </c>
      <c r="F19" s="250" t="s">
        <v>50</v>
      </c>
      <c r="G19" s="169" t="s">
        <v>51</v>
      </c>
      <c r="H19" s="212" t="s">
        <v>52</v>
      </c>
      <c r="I19" s="169">
        <v>1</v>
      </c>
      <c r="J19" s="208">
        <v>26.82</v>
      </c>
      <c r="K19" s="182">
        <v>6</v>
      </c>
      <c r="L19" s="243" t="s">
        <v>40</v>
      </c>
      <c r="M19" s="244">
        <v>0.15</v>
      </c>
      <c r="N19" s="209">
        <f t="shared" si="0"/>
        <v>22.797000000000001</v>
      </c>
      <c r="O19" s="173"/>
      <c r="P19" s="211">
        <f t="shared" si="1"/>
        <v>0</v>
      </c>
      <c r="Q19" s="160"/>
    </row>
    <row r="20" spans="1:17" s="152" customFormat="1" ht="124.9" customHeight="1">
      <c r="A20" s="181">
        <v>2</v>
      </c>
      <c r="B20" s="167">
        <v>6</v>
      </c>
      <c r="C20" s="180" t="s">
        <v>53</v>
      </c>
      <c r="D20" s="180" t="s">
        <v>35</v>
      </c>
      <c r="E20" s="272" t="s">
        <v>54</v>
      </c>
      <c r="F20" s="250" t="s">
        <v>55</v>
      </c>
      <c r="G20" s="169">
        <v>1490699</v>
      </c>
      <c r="H20" s="212" t="s">
        <v>56</v>
      </c>
      <c r="I20" s="169">
        <v>1</v>
      </c>
      <c r="J20" s="208">
        <v>12.42</v>
      </c>
      <c r="K20" s="182">
        <v>15</v>
      </c>
      <c r="L20" s="246" t="s">
        <v>57</v>
      </c>
      <c r="M20" s="245">
        <v>0.25</v>
      </c>
      <c r="N20" s="209">
        <f>(J20*(1-M20))</f>
        <v>9.3149999999999995</v>
      </c>
      <c r="O20" s="173"/>
      <c r="P20" s="211">
        <f>IF(O20&gt;=K20,(O20*N20),(O20*J20))</f>
        <v>0</v>
      </c>
      <c r="Q20" s="160"/>
    </row>
    <row r="21" spans="1:17" s="152" customFormat="1" ht="124.9" customHeight="1" outlineLevel="1">
      <c r="A21" s="181">
        <v>4</v>
      </c>
      <c r="B21" s="167">
        <v>1</v>
      </c>
      <c r="C21" s="169" t="s">
        <v>58</v>
      </c>
      <c r="D21" s="180" t="s">
        <v>28</v>
      </c>
      <c r="E21" s="273" t="s">
        <v>59</v>
      </c>
      <c r="F21" s="251" t="s">
        <v>60</v>
      </c>
      <c r="G21" s="169" t="s">
        <v>61</v>
      </c>
      <c r="H21" s="207" t="s">
        <v>62</v>
      </c>
      <c r="I21" s="169">
        <v>1</v>
      </c>
      <c r="J21" s="208">
        <v>5.05</v>
      </c>
      <c r="K21" s="262">
        <v>6</v>
      </c>
      <c r="L21" s="243" t="s">
        <v>40</v>
      </c>
      <c r="M21" s="244">
        <v>0.2</v>
      </c>
      <c r="N21" s="209">
        <f t="shared" si="0"/>
        <v>4.04</v>
      </c>
      <c r="O21" s="210"/>
      <c r="P21" s="211">
        <f>IF(O21&gt;=K21,(O21*N21),(O21*J21)*(1-C$10))</f>
        <v>0</v>
      </c>
      <c r="Q21" s="160"/>
    </row>
    <row r="22" spans="1:17" s="152" customFormat="1" ht="123" customHeight="1">
      <c r="A22" s="181">
        <v>4</v>
      </c>
      <c r="B22" s="167">
        <v>2</v>
      </c>
      <c r="C22" s="169" t="s">
        <v>58</v>
      </c>
      <c r="D22" s="180" t="s">
        <v>28</v>
      </c>
      <c r="E22" s="274" t="s">
        <v>63</v>
      </c>
      <c r="F22" s="252" t="s">
        <v>64</v>
      </c>
      <c r="G22" s="169">
        <v>300656</v>
      </c>
      <c r="H22" s="207" t="s">
        <v>65</v>
      </c>
      <c r="I22" s="169">
        <v>1</v>
      </c>
      <c r="J22" s="208">
        <v>8.7100000000000009</v>
      </c>
      <c r="K22" s="262">
        <v>36</v>
      </c>
      <c r="L22" s="246" t="s">
        <v>57</v>
      </c>
      <c r="M22" s="245">
        <v>0.35</v>
      </c>
      <c r="N22" s="209">
        <f>(J22*(1-M22))</f>
        <v>5.6615000000000011</v>
      </c>
      <c r="O22" s="213"/>
      <c r="P22" s="211">
        <f>IF(O22&gt;=K22,(O22*N22),(O22*J22))</f>
        <v>0</v>
      </c>
      <c r="Q22" s="160"/>
    </row>
    <row r="23" spans="1:17" s="152" customFormat="1" ht="123" customHeight="1">
      <c r="A23" s="181">
        <v>4</v>
      </c>
      <c r="B23" s="167">
        <v>3</v>
      </c>
      <c r="C23" s="169" t="s">
        <v>58</v>
      </c>
      <c r="D23" s="180" t="s">
        <v>28</v>
      </c>
      <c r="E23" s="271" t="s">
        <v>66</v>
      </c>
      <c r="F23" s="249" t="s">
        <v>67</v>
      </c>
      <c r="G23" s="169" t="s">
        <v>68</v>
      </c>
      <c r="H23" s="207" t="s">
        <v>69</v>
      </c>
      <c r="I23" s="169">
        <v>1</v>
      </c>
      <c r="J23" s="208">
        <v>15.12</v>
      </c>
      <c r="K23" s="262">
        <v>24</v>
      </c>
      <c r="L23" s="246" t="s">
        <v>57</v>
      </c>
      <c r="M23" s="245">
        <v>0.42</v>
      </c>
      <c r="N23" s="209">
        <f t="shared" si="0"/>
        <v>8.7696000000000005</v>
      </c>
      <c r="O23" s="210"/>
      <c r="P23" s="211">
        <f t="shared" ref="P23" si="2">IF(O23&gt;=K23,(O23*N23),(O23*J23))</f>
        <v>0</v>
      </c>
      <c r="Q23" s="160"/>
    </row>
    <row r="24" spans="1:17" s="152" customFormat="1" ht="125.45" customHeight="1" outlineLevel="1">
      <c r="A24" s="181">
        <v>4</v>
      </c>
      <c r="B24" s="167">
        <v>4</v>
      </c>
      <c r="C24" s="169" t="s">
        <v>70</v>
      </c>
      <c r="D24" s="180" t="s">
        <v>28</v>
      </c>
      <c r="E24" s="273" t="s">
        <v>71</v>
      </c>
      <c r="F24" s="251" t="s">
        <v>72</v>
      </c>
      <c r="G24" s="169" t="s">
        <v>73</v>
      </c>
      <c r="H24" s="207" t="s">
        <v>74</v>
      </c>
      <c r="I24" s="169">
        <v>1</v>
      </c>
      <c r="J24" s="208">
        <v>11.73</v>
      </c>
      <c r="K24" s="182">
        <v>10</v>
      </c>
      <c r="L24" s="243" t="s">
        <v>40</v>
      </c>
      <c r="M24" s="244">
        <v>0.1</v>
      </c>
      <c r="N24" s="209">
        <f>(J24*(1-M24))</f>
        <v>10.557</v>
      </c>
      <c r="O24" s="210"/>
      <c r="P24" s="211">
        <f>IF(O24&gt;=K24,(O24*N24),(O24*J24)*(1-C$10))</f>
        <v>0</v>
      </c>
      <c r="Q24" s="160"/>
    </row>
    <row r="25" spans="1:17" s="152" customFormat="1" ht="135" customHeight="1">
      <c r="A25" s="181">
        <v>5</v>
      </c>
      <c r="B25" s="167">
        <v>1</v>
      </c>
      <c r="C25" s="169" t="s">
        <v>75</v>
      </c>
      <c r="D25" s="169" t="s">
        <v>76</v>
      </c>
      <c r="E25" s="275" t="s">
        <v>77</v>
      </c>
      <c r="F25" s="253" t="s">
        <v>78</v>
      </c>
      <c r="G25" s="169" t="s">
        <v>79</v>
      </c>
      <c r="H25" s="214" t="s">
        <v>80</v>
      </c>
      <c r="I25" s="169">
        <v>1</v>
      </c>
      <c r="J25" s="208">
        <v>6.75</v>
      </c>
      <c r="K25" s="182">
        <v>12</v>
      </c>
      <c r="L25" s="243" t="s">
        <v>40</v>
      </c>
      <c r="M25" s="244">
        <v>0.15</v>
      </c>
      <c r="N25" s="209">
        <f t="shared" si="0"/>
        <v>5.7374999999999998</v>
      </c>
      <c r="O25" s="173"/>
      <c r="P25" s="211">
        <f t="shared" ref="P25" si="3">IF(O25&gt;=K25,(O25*N25),(O25*J25)*(1-C$10))</f>
        <v>0</v>
      </c>
      <c r="Q25" s="160"/>
    </row>
    <row r="26" spans="1:17" s="152" customFormat="1" ht="135" customHeight="1">
      <c r="A26" s="181">
        <v>5</v>
      </c>
      <c r="B26" s="167">
        <v>2</v>
      </c>
      <c r="C26" s="169" t="s">
        <v>75</v>
      </c>
      <c r="D26" s="169" t="s">
        <v>76</v>
      </c>
      <c r="E26" s="275" t="s">
        <v>81</v>
      </c>
      <c r="F26" s="253" t="s">
        <v>82</v>
      </c>
      <c r="G26" s="169" t="s">
        <v>83</v>
      </c>
      <c r="H26" s="214" t="s">
        <v>84</v>
      </c>
      <c r="I26" s="169">
        <v>1</v>
      </c>
      <c r="J26" s="208">
        <v>12.75</v>
      </c>
      <c r="K26" s="182">
        <v>10</v>
      </c>
      <c r="L26" s="246" t="s">
        <v>57</v>
      </c>
      <c r="M26" s="245">
        <v>0.33</v>
      </c>
      <c r="N26" s="209">
        <f t="shared" si="0"/>
        <v>8.5424999999999986</v>
      </c>
      <c r="O26" s="173"/>
      <c r="P26" s="211">
        <f t="shared" ref="P26:P28" si="4">IF(O26&gt;=K26,(O26*N26),(O26*J26))</f>
        <v>0</v>
      </c>
      <c r="Q26" s="160"/>
    </row>
    <row r="27" spans="1:17" s="152" customFormat="1" ht="135" customHeight="1">
      <c r="A27" s="181">
        <v>5</v>
      </c>
      <c r="B27" s="167">
        <v>3</v>
      </c>
      <c r="C27" s="169" t="s">
        <v>75</v>
      </c>
      <c r="D27" s="169" t="s">
        <v>76</v>
      </c>
      <c r="E27" s="275" t="s">
        <v>85</v>
      </c>
      <c r="F27" s="253" t="s">
        <v>86</v>
      </c>
      <c r="G27" s="169" t="s">
        <v>87</v>
      </c>
      <c r="H27" s="214" t="s">
        <v>88</v>
      </c>
      <c r="I27" s="169">
        <v>1</v>
      </c>
      <c r="J27" s="208">
        <v>25</v>
      </c>
      <c r="K27" s="182">
        <v>8</v>
      </c>
      <c r="L27" s="246" t="s">
        <v>57</v>
      </c>
      <c r="M27" s="245">
        <v>0.33</v>
      </c>
      <c r="N27" s="209">
        <f t="shared" si="0"/>
        <v>16.75</v>
      </c>
      <c r="O27" s="173"/>
      <c r="P27" s="211">
        <f t="shared" si="4"/>
        <v>0</v>
      </c>
      <c r="Q27" s="160"/>
    </row>
    <row r="28" spans="1:17" s="152" customFormat="1" ht="129" customHeight="1">
      <c r="A28" s="181">
        <v>5</v>
      </c>
      <c r="B28" s="167">
        <v>4</v>
      </c>
      <c r="C28" s="169" t="s">
        <v>75</v>
      </c>
      <c r="D28" s="169" t="s">
        <v>76</v>
      </c>
      <c r="E28" s="275" t="s">
        <v>89</v>
      </c>
      <c r="F28" s="253" t="s">
        <v>90</v>
      </c>
      <c r="G28" s="169">
        <v>3699350</v>
      </c>
      <c r="H28" s="266" t="s">
        <v>91</v>
      </c>
      <c r="I28" s="169">
        <v>1</v>
      </c>
      <c r="J28" s="208">
        <v>18.91</v>
      </c>
      <c r="K28" s="182">
        <v>14</v>
      </c>
      <c r="L28" s="246" t="s">
        <v>57</v>
      </c>
      <c r="M28" s="245">
        <v>0.46</v>
      </c>
      <c r="N28" s="209">
        <f t="shared" si="0"/>
        <v>10.211400000000001</v>
      </c>
      <c r="O28" s="173"/>
      <c r="P28" s="211">
        <f t="shared" si="4"/>
        <v>0</v>
      </c>
      <c r="Q28" s="160"/>
    </row>
    <row r="29" spans="1:17" s="152" customFormat="1" ht="125.45" customHeight="1" outlineLevel="1">
      <c r="A29" s="181">
        <v>5</v>
      </c>
      <c r="B29" s="167">
        <v>5</v>
      </c>
      <c r="C29" s="169" t="s">
        <v>92</v>
      </c>
      <c r="D29" s="169" t="s">
        <v>76</v>
      </c>
      <c r="E29" s="274" t="s">
        <v>93</v>
      </c>
      <c r="F29" s="252" t="s">
        <v>94</v>
      </c>
      <c r="G29" s="264" t="s">
        <v>95</v>
      </c>
      <c r="H29" s="263" t="s">
        <v>96</v>
      </c>
      <c r="I29" s="265">
        <v>1</v>
      </c>
      <c r="J29" s="208">
        <v>22.23</v>
      </c>
      <c r="K29" s="182">
        <v>5</v>
      </c>
      <c r="L29" s="246" t="s">
        <v>57</v>
      </c>
      <c r="M29" s="245">
        <v>0.46</v>
      </c>
      <c r="N29" s="209">
        <f>(J29*(1-M29))</f>
        <v>12.004200000000001</v>
      </c>
      <c r="O29" s="210"/>
      <c r="P29" s="211">
        <f>IF(O29&gt;=K29,(O29*N29),(O29*J29))</f>
        <v>0</v>
      </c>
      <c r="Q29" s="160"/>
    </row>
    <row r="30" spans="1:17" s="152" customFormat="1" ht="135" customHeight="1">
      <c r="A30" s="181">
        <v>5</v>
      </c>
      <c r="B30" s="167">
        <v>6</v>
      </c>
      <c r="C30" s="169" t="s">
        <v>92</v>
      </c>
      <c r="D30" s="169" t="s">
        <v>76</v>
      </c>
      <c r="E30" s="274" t="s">
        <v>97</v>
      </c>
      <c r="F30" s="252" t="s">
        <v>98</v>
      </c>
      <c r="G30" s="169" t="s">
        <v>99</v>
      </c>
      <c r="H30" s="267" t="s">
        <v>100</v>
      </c>
      <c r="I30" s="169">
        <v>1</v>
      </c>
      <c r="J30" s="208">
        <v>46.35</v>
      </c>
      <c r="K30" s="182">
        <v>3</v>
      </c>
      <c r="L30" s="246" t="s">
        <v>57</v>
      </c>
      <c r="M30" s="245">
        <v>0.46</v>
      </c>
      <c r="N30" s="209">
        <f>(J30*(1-M30))</f>
        <v>25.029000000000003</v>
      </c>
      <c r="O30" s="173"/>
      <c r="P30" s="211">
        <f>IF(O30&gt;=K30,(O30*N30),(O30*J30))</f>
        <v>0</v>
      </c>
      <c r="Q30" s="160"/>
    </row>
    <row r="31" spans="1:17" s="152" customFormat="1" ht="123" customHeight="1">
      <c r="A31" s="181">
        <v>6</v>
      </c>
      <c r="B31" s="167">
        <v>1</v>
      </c>
      <c r="C31" s="169" t="s">
        <v>101</v>
      </c>
      <c r="D31" s="180" t="s">
        <v>28</v>
      </c>
      <c r="E31" s="274" t="s">
        <v>102</v>
      </c>
      <c r="F31" s="252" t="s">
        <v>103</v>
      </c>
      <c r="G31" s="169">
        <v>601660</v>
      </c>
      <c r="H31" s="207" t="s">
        <v>104</v>
      </c>
      <c r="I31" s="169">
        <v>1</v>
      </c>
      <c r="J31" s="208">
        <v>10.42</v>
      </c>
      <c r="K31" s="182">
        <v>10</v>
      </c>
      <c r="L31" s="243" t="s">
        <v>40</v>
      </c>
      <c r="M31" s="244">
        <v>0.3</v>
      </c>
      <c r="N31" s="209">
        <f t="shared" si="0"/>
        <v>7.2939999999999996</v>
      </c>
      <c r="O31" s="215"/>
      <c r="P31" s="211">
        <f t="shared" ref="P31:P40" si="5">IF(O31&gt;=K31,(O31*N31),(O31*J31)*(1-C$10))</f>
        <v>0</v>
      </c>
      <c r="Q31" s="160"/>
    </row>
    <row r="32" spans="1:17" s="152" customFormat="1" ht="135" customHeight="1">
      <c r="A32" s="181">
        <v>6</v>
      </c>
      <c r="B32" s="167">
        <v>2</v>
      </c>
      <c r="C32" s="169" t="s">
        <v>101</v>
      </c>
      <c r="D32" s="180" t="s">
        <v>28</v>
      </c>
      <c r="E32" s="276" t="s">
        <v>105</v>
      </c>
      <c r="F32" s="254" t="s">
        <v>106</v>
      </c>
      <c r="G32" s="167" t="s">
        <v>107</v>
      </c>
      <c r="H32" s="207" t="s">
        <v>108</v>
      </c>
      <c r="I32" s="169">
        <v>1</v>
      </c>
      <c r="J32" s="208">
        <v>14.9</v>
      </c>
      <c r="K32" s="182">
        <v>10</v>
      </c>
      <c r="L32" s="243" t="s">
        <v>40</v>
      </c>
      <c r="M32" s="244">
        <v>0.2</v>
      </c>
      <c r="N32" s="209">
        <f t="shared" si="0"/>
        <v>11.920000000000002</v>
      </c>
      <c r="O32" s="210"/>
      <c r="P32" s="211">
        <f t="shared" si="5"/>
        <v>0</v>
      </c>
      <c r="Q32" s="160"/>
    </row>
    <row r="33" spans="1:17" s="152" customFormat="1" ht="135" customHeight="1">
      <c r="A33" s="181">
        <v>6</v>
      </c>
      <c r="B33" s="167">
        <v>3</v>
      </c>
      <c r="C33" s="169" t="s">
        <v>101</v>
      </c>
      <c r="D33" s="180" t="s">
        <v>28</v>
      </c>
      <c r="E33" s="276" t="s">
        <v>109</v>
      </c>
      <c r="F33" s="254" t="s">
        <v>110</v>
      </c>
      <c r="G33" s="167" t="s">
        <v>111</v>
      </c>
      <c r="H33" s="207" t="s">
        <v>112</v>
      </c>
      <c r="I33" s="169">
        <v>1</v>
      </c>
      <c r="J33" s="208">
        <v>23.62</v>
      </c>
      <c r="K33" s="182">
        <v>5</v>
      </c>
      <c r="L33" s="243" t="s">
        <v>40</v>
      </c>
      <c r="M33" s="244">
        <v>0.2</v>
      </c>
      <c r="N33" s="209">
        <f t="shared" si="0"/>
        <v>18.896000000000001</v>
      </c>
      <c r="O33" s="210"/>
      <c r="P33" s="211">
        <f t="shared" si="5"/>
        <v>0</v>
      </c>
      <c r="Q33" s="160"/>
    </row>
    <row r="34" spans="1:17" s="152" customFormat="1" ht="123" customHeight="1">
      <c r="A34" s="181">
        <v>6</v>
      </c>
      <c r="B34" s="167">
        <v>4</v>
      </c>
      <c r="C34" s="169" t="s">
        <v>113</v>
      </c>
      <c r="D34" s="180" t="s">
        <v>28</v>
      </c>
      <c r="E34" s="274" t="s">
        <v>114</v>
      </c>
      <c r="F34" s="252" t="s">
        <v>115</v>
      </c>
      <c r="G34" s="169">
        <v>301156</v>
      </c>
      <c r="H34" s="207" t="s">
        <v>116</v>
      </c>
      <c r="I34" s="169">
        <v>3</v>
      </c>
      <c r="J34" s="208">
        <v>3.28</v>
      </c>
      <c r="K34" s="182">
        <v>12</v>
      </c>
      <c r="L34" s="243" t="s">
        <v>40</v>
      </c>
      <c r="M34" s="244">
        <v>0.2</v>
      </c>
      <c r="N34" s="209">
        <f t="shared" si="0"/>
        <v>2.6240000000000001</v>
      </c>
      <c r="O34" s="215"/>
      <c r="P34" s="211">
        <f t="shared" si="5"/>
        <v>0</v>
      </c>
      <c r="Q34" s="160"/>
    </row>
    <row r="35" spans="1:17" s="152" customFormat="1" ht="124.9" customHeight="1">
      <c r="A35" s="181">
        <v>6</v>
      </c>
      <c r="B35" s="167">
        <v>5</v>
      </c>
      <c r="C35" s="180" t="s">
        <v>117</v>
      </c>
      <c r="D35" s="180" t="s">
        <v>35</v>
      </c>
      <c r="E35" s="277" t="s">
        <v>118</v>
      </c>
      <c r="F35" s="255" t="s">
        <v>119</v>
      </c>
      <c r="G35" s="169" t="s">
        <v>120</v>
      </c>
      <c r="H35" s="212" t="s">
        <v>121</v>
      </c>
      <c r="I35" s="169">
        <v>1</v>
      </c>
      <c r="J35" s="208">
        <v>9.64</v>
      </c>
      <c r="K35" s="182">
        <v>8</v>
      </c>
      <c r="L35" s="243" t="s">
        <v>40</v>
      </c>
      <c r="M35" s="244">
        <v>0.15</v>
      </c>
      <c r="N35" s="209">
        <f t="shared" si="0"/>
        <v>8.1940000000000008</v>
      </c>
      <c r="O35" s="173"/>
      <c r="P35" s="211">
        <f t="shared" si="5"/>
        <v>0</v>
      </c>
      <c r="Q35" s="160"/>
    </row>
    <row r="36" spans="1:17" s="152" customFormat="1" ht="124.9" customHeight="1">
      <c r="A36" s="181">
        <v>6</v>
      </c>
      <c r="B36" s="167">
        <v>6</v>
      </c>
      <c r="C36" s="180" t="s">
        <v>117</v>
      </c>
      <c r="D36" s="180" t="s">
        <v>35</v>
      </c>
      <c r="E36" s="277" t="s">
        <v>122</v>
      </c>
      <c r="F36" s="255" t="s">
        <v>123</v>
      </c>
      <c r="G36" s="169" t="s">
        <v>124</v>
      </c>
      <c r="H36" s="212" t="s">
        <v>125</v>
      </c>
      <c r="I36" s="169">
        <v>1</v>
      </c>
      <c r="J36" s="208">
        <v>17.04</v>
      </c>
      <c r="K36" s="182">
        <v>6</v>
      </c>
      <c r="L36" s="243" t="s">
        <v>40</v>
      </c>
      <c r="M36" s="244">
        <v>0.15</v>
      </c>
      <c r="N36" s="209">
        <f t="shared" si="0"/>
        <v>14.483999999999998</v>
      </c>
      <c r="O36" s="173"/>
      <c r="P36" s="211">
        <f t="shared" si="5"/>
        <v>0</v>
      </c>
      <c r="Q36" s="160"/>
    </row>
    <row r="37" spans="1:17" s="152" customFormat="1" ht="124.9" customHeight="1">
      <c r="A37" s="181">
        <v>6</v>
      </c>
      <c r="B37" s="167">
        <v>7</v>
      </c>
      <c r="C37" s="169" t="s">
        <v>126</v>
      </c>
      <c r="D37" s="180" t="s">
        <v>35</v>
      </c>
      <c r="E37" s="273" t="s">
        <v>127</v>
      </c>
      <c r="F37" s="251" t="s">
        <v>128</v>
      </c>
      <c r="G37" s="169" t="s">
        <v>129</v>
      </c>
      <c r="H37" s="216" t="s">
        <v>130</v>
      </c>
      <c r="I37" s="169">
        <v>1</v>
      </c>
      <c r="J37" s="208">
        <v>11.76</v>
      </c>
      <c r="K37" s="182">
        <v>10</v>
      </c>
      <c r="L37" s="243" t="s">
        <v>40</v>
      </c>
      <c r="M37" s="244">
        <v>0.2</v>
      </c>
      <c r="N37" s="209">
        <f t="shared" si="0"/>
        <v>9.4079999999999995</v>
      </c>
      <c r="O37" s="173"/>
      <c r="P37" s="211">
        <f t="shared" si="5"/>
        <v>0</v>
      </c>
      <c r="Q37" s="160"/>
    </row>
    <row r="38" spans="1:17" s="152" customFormat="1" ht="124.9" customHeight="1">
      <c r="A38" s="181">
        <v>6</v>
      </c>
      <c r="B38" s="167">
        <v>8</v>
      </c>
      <c r="C38" s="169" t="s">
        <v>126</v>
      </c>
      <c r="D38" s="180" t="s">
        <v>35</v>
      </c>
      <c r="E38" s="278" t="s">
        <v>131</v>
      </c>
      <c r="F38" s="256" t="s">
        <v>132</v>
      </c>
      <c r="G38" s="169" t="s">
        <v>133</v>
      </c>
      <c r="H38" s="212" t="s">
        <v>134</v>
      </c>
      <c r="I38" s="169">
        <v>1</v>
      </c>
      <c r="J38" s="208">
        <v>141.19</v>
      </c>
      <c r="K38" s="182">
        <v>1</v>
      </c>
      <c r="L38" s="243" t="s">
        <v>40</v>
      </c>
      <c r="M38" s="244">
        <v>0.25</v>
      </c>
      <c r="N38" s="209">
        <f t="shared" si="0"/>
        <v>105.8925</v>
      </c>
      <c r="O38" s="173"/>
      <c r="P38" s="211">
        <f t="shared" si="5"/>
        <v>0</v>
      </c>
      <c r="Q38" s="160"/>
    </row>
    <row r="39" spans="1:17" s="152" customFormat="1" ht="123" customHeight="1">
      <c r="A39" s="181">
        <v>7</v>
      </c>
      <c r="B39" s="167">
        <v>1</v>
      </c>
      <c r="C39" s="169" t="s">
        <v>135</v>
      </c>
      <c r="D39" s="180" t="s">
        <v>28</v>
      </c>
      <c r="E39" s="274" t="s">
        <v>136</v>
      </c>
      <c r="F39" s="252" t="s">
        <v>137</v>
      </c>
      <c r="G39" s="169">
        <v>301239</v>
      </c>
      <c r="H39" s="207" t="s">
        <v>138</v>
      </c>
      <c r="I39" s="169">
        <v>1</v>
      </c>
      <c r="J39" s="208">
        <v>17.809999999999999</v>
      </c>
      <c r="K39" s="182">
        <v>10</v>
      </c>
      <c r="L39" s="243" t="s">
        <v>40</v>
      </c>
      <c r="M39" s="244">
        <v>0.1</v>
      </c>
      <c r="N39" s="209">
        <f t="shared" si="0"/>
        <v>16.029</v>
      </c>
      <c r="O39" s="215"/>
      <c r="P39" s="211">
        <f t="shared" si="5"/>
        <v>0</v>
      </c>
      <c r="Q39" s="160"/>
    </row>
    <row r="40" spans="1:17" s="152" customFormat="1" ht="124.9" customHeight="1">
      <c r="A40" s="181">
        <v>7</v>
      </c>
      <c r="B40" s="167">
        <v>2</v>
      </c>
      <c r="C40" s="169" t="s">
        <v>135</v>
      </c>
      <c r="D40" s="180" t="s">
        <v>28</v>
      </c>
      <c r="E40" s="274" t="s">
        <v>139</v>
      </c>
      <c r="F40" s="252" t="s">
        <v>140</v>
      </c>
      <c r="G40" s="169">
        <v>301240</v>
      </c>
      <c r="H40" s="207" t="s">
        <v>141</v>
      </c>
      <c r="I40" s="169">
        <v>1</v>
      </c>
      <c r="J40" s="208">
        <v>29.7</v>
      </c>
      <c r="K40" s="182">
        <v>10</v>
      </c>
      <c r="L40" s="243" t="s">
        <v>40</v>
      </c>
      <c r="M40" s="244">
        <v>0.1</v>
      </c>
      <c r="N40" s="209">
        <f t="shared" si="0"/>
        <v>26.73</v>
      </c>
      <c r="O40" s="215"/>
      <c r="P40" s="211">
        <f t="shared" si="5"/>
        <v>0</v>
      </c>
      <c r="Q40" s="160"/>
    </row>
    <row r="41" spans="1:17" s="152" customFormat="1" ht="125.45" customHeight="1">
      <c r="A41" s="181">
        <v>7</v>
      </c>
      <c r="B41" s="167">
        <v>3</v>
      </c>
      <c r="C41" s="169" t="s">
        <v>142</v>
      </c>
      <c r="D41" s="180" t="s">
        <v>28</v>
      </c>
      <c r="E41" s="274" t="s">
        <v>143</v>
      </c>
      <c r="F41" s="252" t="s">
        <v>144</v>
      </c>
      <c r="G41" s="169">
        <v>301241</v>
      </c>
      <c r="H41" s="207" t="s">
        <v>145</v>
      </c>
      <c r="I41" s="169">
        <v>1</v>
      </c>
      <c r="J41" s="208">
        <v>11.22</v>
      </c>
      <c r="K41" s="182">
        <v>10</v>
      </c>
      <c r="L41" s="246" t="s">
        <v>57</v>
      </c>
      <c r="M41" s="245">
        <v>0.3</v>
      </c>
      <c r="N41" s="209">
        <f t="shared" si="0"/>
        <v>7.8540000000000001</v>
      </c>
      <c r="O41" s="215"/>
      <c r="P41" s="211">
        <f>IF(O41&gt;=K41,(O41*N41),(O41*J41))</f>
        <v>0</v>
      </c>
      <c r="Q41" s="160"/>
    </row>
    <row r="42" spans="1:17" s="152" customFormat="1" ht="124.9" customHeight="1">
      <c r="A42" s="181">
        <v>7</v>
      </c>
      <c r="B42" s="167">
        <v>4</v>
      </c>
      <c r="C42" s="169" t="s">
        <v>146</v>
      </c>
      <c r="D42" s="180" t="s">
        <v>35</v>
      </c>
      <c r="E42" s="274" t="s">
        <v>147</v>
      </c>
      <c r="F42" s="257" t="s">
        <v>147</v>
      </c>
      <c r="G42" s="169" t="s">
        <v>148</v>
      </c>
      <c r="H42" s="212" t="s">
        <v>149</v>
      </c>
      <c r="I42" s="169">
        <v>1</v>
      </c>
      <c r="J42" s="208">
        <v>19.190000000000001</v>
      </c>
      <c r="K42" s="182">
        <v>10</v>
      </c>
      <c r="L42" s="243" t="s">
        <v>40</v>
      </c>
      <c r="M42" s="244">
        <v>0.15</v>
      </c>
      <c r="N42" s="209">
        <f t="shared" si="0"/>
        <v>16.311500000000002</v>
      </c>
      <c r="O42" s="173"/>
      <c r="P42" s="211">
        <f>IF(O42&gt;=K42,(O42*N42),(O42*J42)*(1-C$10))</f>
        <v>0</v>
      </c>
      <c r="Q42" s="160"/>
    </row>
    <row r="43" spans="1:17" s="152" customFormat="1" ht="135" customHeight="1">
      <c r="A43" s="181">
        <v>8</v>
      </c>
      <c r="B43" s="167">
        <v>1</v>
      </c>
      <c r="C43" s="169" t="s">
        <v>150</v>
      </c>
      <c r="D43" s="180" t="s">
        <v>151</v>
      </c>
      <c r="E43" s="272" t="s">
        <v>152</v>
      </c>
      <c r="F43" s="250" t="s">
        <v>153</v>
      </c>
      <c r="G43" s="169" t="s">
        <v>154</v>
      </c>
      <c r="H43" s="212" t="s">
        <v>155</v>
      </c>
      <c r="I43" s="169">
        <v>1</v>
      </c>
      <c r="J43" s="208">
        <v>20.39</v>
      </c>
      <c r="K43" s="182">
        <v>5</v>
      </c>
      <c r="L43" s="246" t="s">
        <v>57</v>
      </c>
      <c r="M43" s="245">
        <v>0.25</v>
      </c>
      <c r="N43" s="209">
        <f t="shared" si="0"/>
        <v>15.2925</v>
      </c>
      <c r="O43" s="173"/>
      <c r="P43" s="211">
        <f t="shared" ref="P43:P45" si="6">IF(O43&gt;=K43,(O43*N43),(O43*J43))</f>
        <v>0</v>
      </c>
      <c r="Q43" s="160"/>
    </row>
    <row r="44" spans="1:17" s="152" customFormat="1" ht="135" customHeight="1">
      <c r="A44" s="181">
        <v>8</v>
      </c>
      <c r="B44" s="167">
        <v>2</v>
      </c>
      <c r="C44" s="169" t="s">
        <v>150</v>
      </c>
      <c r="D44" s="180" t="s">
        <v>151</v>
      </c>
      <c r="E44" s="272" t="s">
        <v>156</v>
      </c>
      <c r="F44" s="250" t="s">
        <v>157</v>
      </c>
      <c r="G44" s="169" t="s">
        <v>158</v>
      </c>
      <c r="H44" s="212" t="s">
        <v>159</v>
      </c>
      <c r="I44" s="169">
        <v>1</v>
      </c>
      <c r="J44" s="208">
        <v>29.13</v>
      </c>
      <c r="K44" s="182">
        <v>5</v>
      </c>
      <c r="L44" s="246" t="s">
        <v>57</v>
      </c>
      <c r="M44" s="245">
        <v>0.25</v>
      </c>
      <c r="N44" s="209">
        <f>(J44*(1-M44))</f>
        <v>21.8475</v>
      </c>
      <c r="O44" s="173"/>
      <c r="P44" s="211">
        <f>IF(O44&gt;=K44,(O44*N44),(O44*J44))</f>
        <v>0</v>
      </c>
      <c r="Q44" s="160"/>
    </row>
    <row r="45" spans="1:17" s="152" customFormat="1" ht="135" customHeight="1">
      <c r="A45" s="181">
        <v>8</v>
      </c>
      <c r="B45" s="167">
        <v>3</v>
      </c>
      <c r="C45" s="169" t="s">
        <v>150</v>
      </c>
      <c r="D45" s="180" t="s">
        <v>151</v>
      </c>
      <c r="E45" s="272" t="s">
        <v>160</v>
      </c>
      <c r="F45" s="250" t="s">
        <v>161</v>
      </c>
      <c r="G45" s="169" t="s">
        <v>162</v>
      </c>
      <c r="H45" s="212" t="s">
        <v>163</v>
      </c>
      <c r="I45" s="169">
        <v>1</v>
      </c>
      <c r="J45" s="208">
        <v>26.04</v>
      </c>
      <c r="K45" s="182">
        <v>5</v>
      </c>
      <c r="L45" s="246" t="s">
        <v>57</v>
      </c>
      <c r="M45" s="245">
        <v>0.25</v>
      </c>
      <c r="N45" s="209">
        <f t="shared" si="0"/>
        <v>19.53</v>
      </c>
      <c r="O45" s="173"/>
      <c r="P45" s="211">
        <f t="shared" si="6"/>
        <v>0</v>
      </c>
      <c r="Q45" s="160"/>
    </row>
    <row r="46" spans="1:17" s="152" customFormat="1" ht="123" customHeight="1">
      <c r="A46" s="181">
        <v>10</v>
      </c>
      <c r="B46" s="167">
        <v>1</v>
      </c>
      <c r="C46" s="171" t="s">
        <v>164</v>
      </c>
      <c r="D46" s="180" t="s">
        <v>28</v>
      </c>
      <c r="E46" s="274" t="s">
        <v>165</v>
      </c>
      <c r="F46" s="252" t="s">
        <v>166</v>
      </c>
      <c r="G46" s="169">
        <v>365027</v>
      </c>
      <c r="H46" s="207" t="s">
        <v>167</v>
      </c>
      <c r="I46" s="169">
        <v>1</v>
      </c>
      <c r="J46" s="208">
        <v>11.03</v>
      </c>
      <c r="K46" s="182">
        <v>6</v>
      </c>
      <c r="L46" s="243" t="s">
        <v>40</v>
      </c>
      <c r="M46" s="244">
        <v>0.15</v>
      </c>
      <c r="N46" s="209">
        <f t="shared" si="0"/>
        <v>9.3754999999999988</v>
      </c>
      <c r="O46" s="215"/>
      <c r="P46" s="211">
        <f t="shared" ref="P46:P64" si="7">IF(O46&gt;=K46,(O46*N46),(O46*J46)*(1-C$10))</f>
        <v>0</v>
      </c>
      <c r="Q46" s="160"/>
    </row>
    <row r="47" spans="1:17" s="152" customFormat="1" ht="135" customHeight="1">
      <c r="A47" s="181">
        <v>10</v>
      </c>
      <c r="B47" s="167">
        <v>2</v>
      </c>
      <c r="C47" s="171" t="s">
        <v>168</v>
      </c>
      <c r="D47" s="180" t="s">
        <v>76</v>
      </c>
      <c r="E47" s="274" t="s">
        <v>169</v>
      </c>
      <c r="F47" s="255" t="s">
        <v>169</v>
      </c>
      <c r="G47" s="169" t="s">
        <v>170</v>
      </c>
      <c r="H47" s="214" t="s">
        <v>171</v>
      </c>
      <c r="I47" s="169">
        <v>1</v>
      </c>
      <c r="J47" s="208">
        <v>12.04</v>
      </c>
      <c r="K47" s="182">
        <v>6</v>
      </c>
      <c r="L47" s="243" t="s">
        <v>40</v>
      </c>
      <c r="M47" s="244">
        <v>0.2</v>
      </c>
      <c r="N47" s="209">
        <f t="shared" si="0"/>
        <v>9.6319999999999997</v>
      </c>
      <c r="O47" s="173"/>
      <c r="P47" s="211">
        <f t="shared" si="7"/>
        <v>0</v>
      </c>
      <c r="Q47" s="160"/>
    </row>
    <row r="48" spans="1:17" s="152" customFormat="1" ht="135" customHeight="1">
      <c r="A48" s="181">
        <v>10</v>
      </c>
      <c r="B48" s="167">
        <v>3</v>
      </c>
      <c r="C48" s="171" t="s">
        <v>172</v>
      </c>
      <c r="D48" s="180" t="s">
        <v>76</v>
      </c>
      <c r="E48" s="274" t="s">
        <v>173</v>
      </c>
      <c r="F48" s="255" t="s">
        <v>173</v>
      </c>
      <c r="G48" s="169">
        <v>4870177</v>
      </c>
      <c r="H48" s="214" t="s">
        <v>174</v>
      </c>
      <c r="I48" s="169">
        <v>5</v>
      </c>
      <c r="J48" s="208">
        <v>1.37</v>
      </c>
      <c r="K48" s="182">
        <v>10</v>
      </c>
      <c r="L48" s="243" t="s">
        <v>40</v>
      </c>
      <c r="M48" s="244">
        <v>0.2</v>
      </c>
      <c r="N48" s="209">
        <f t="shared" si="0"/>
        <v>1.0960000000000001</v>
      </c>
      <c r="O48" s="173"/>
      <c r="P48" s="211">
        <f t="shared" si="7"/>
        <v>0</v>
      </c>
      <c r="Q48" s="160"/>
    </row>
    <row r="49" spans="1:17" s="152" customFormat="1" ht="135" customHeight="1">
      <c r="A49" s="181">
        <v>10</v>
      </c>
      <c r="B49" s="167">
        <v>4</v>
      </c>
      <c r="C49" s="171" t="s">
        <v>172</v>
      </c>
      <c r="D49" s="180" t="s">
        <v>76</v>
      </c>
      <c r="E49" s="274" t="s">
        <v>175</v>
      </c>
      <c r="F49" s="255" t="s">
        <v>175</v>
      </c>
      <c r="G49" s="169">
        <v>4870178</v>
      </c>
      <c r="H49" s="214" t="s">
        <v>176</v>
      </c>
      <c r="I49" s="169">
        <v>5</v>
      </c>
      <c r="J49" s="208">
        <v>2.42</v>
      </c>
      <c r="K49" s="182">
        <v>10</v>
      </c>
      <c r="L49" s="243" t="s">
        <v>40</v>
      </c>
      <c r="M49" s="244">
        <v>0.2</v>
      </c>
      <c r="N49" s="209">
        <f t="shared" si="0"/>
        <v>1.9359999999999999</v>
      </c>
      <c r="O49" s="173"/>
      <c r="P49" s="211">
        <f t="shared" si="7"/>
        <v>0</v>
      </c>
      <c r="Q49" s="160"/>
    </row>
    <row r="50" spans="1:17" s="152" customFormat="1" ht="135" customHeight="1">
      <c r="A50" s="181">
        <v>10</v>
      </c>
      <c r="B50" s="167">
        <v>5</v>
      </c>
      <c r="C50" s="171" t="s">
        <v>172</v>
      </c>
      <c r="D50" s="180" t="s">
        <v>76</v>
      </c>
      <c r="E50" s="275" t="s">
        <v>177</v>
      </c>
      <c r="F50" s="250" t="s">
        <v>177</v>
      </c>
      <c r="G50" s="169">
        <v>4870180</v>
      </c>
      <c r="H50" s="214" t="s">
        <v>178</v>
      </c>
      <c r="I50" s="169">
        <v>5</v>
      </c>
      <c r="J50" s="208">
        <v>1.64</v>
      </c>
      <c r="K50" s="182">
        <v>10</v>
      </c>
      <c r="L50" s="243" t="s">
        <v>40</v>
      </c>
      <c r="M50" s="244">
        <v>0.2</v>
      </c>
      <c r="N50" s="209">
        <f t="shared" si="0"/>
        <v>1.3120000000000001</v>
      </c>
      <c r="O50" s="173"/>
      <c r="P50" s="211">
        <f t="shared" si="7"/>
        <v>0</v>
      </c>
      <c r="Q50" s="160"/>
    </row>
    <row r="51" spans="1:17" s="152" customFormat="1" ht="135" customHeight="1">
      <c r="A51" s="181">
        <v>10</v>
      </c>
      <c r="B51" s="167">
        <v>6</v>
      </c>
      <c r="C51" s="171" t="s">
        <v>179</v>
      </c>
      <c r="D51" s="180" t="s">
        <v>76</v>
      </c>
      <c r="E51" s="275" t="s">
        <v>180</v>
      </c>
      <c r="F51" s="253" t="s">
        <v>181</v>
      </c>
      <c r="G51" s="169" t="s">
        <v>182</v>
      </c>
      <c r="H51" s="214" t="s">
        <v>183</v>
      </c>
      <c r="I51" s="169">
        <v>1</v>
      </c>
      <c r="J51" s="208">
        <v>2.9</v>
      </c>
      <c r="K51" s="182">
        <v>10</v>
      </c>
      <c r="L51" s="243" t="s">
        <v>40</v>
      </c>
      <c r="M51" s="244">
        <v>0.2</v>
      </c>
      <c r="N51" s="209">
        <f t="shared" si="0"/>
        <v>2.3199999999999998</v>
      </c>
      <c r="O51" s="173"/>
      <c r="P51" s="211">
        <f t="shared" si="7"/>
        <v>0</v>
      </c>
      <c r="Q51" s="160"/>
    </row>
    <row r="52" spans="1:17" s="152" customFormat="1" ht="135" customHeight="1">
      <c r="A52" s="181">
        <v>10</v>
      </c>
      <c r="B52" s="167">
        <v>7</v>
      </c>
      <c r="C52" s="171" t="s">
        <v>179</v>
      </c>
      <c r="D52" s="180" t="s">
        <v>76</v>
      </c>
      <c r="E52" s="275" t="s">
        <v>184</v>
      </c>
      <c r="F52" s="253" t="s">
        <v>185</v>
      </c>
      <c r="G52" s="169" t="s">
        <v>186</v>
      </c>
      <c r="H52" s="214" t="s">
        <v>187</v>
      </c>
      <c r="I52" s="169">
        <v>1</v>
      </c>
      <c r="J52" s="208">
        <v>2.9</v>
      </c>
      <c r="K52" s="182">
        <v>10</v>
      </c>
      <c r="L52" s="243" t="s">
        <v>40</v>
      </c>
      <c r="M52" s="244">
        <v>0.2</v>
      </c>
      <c r="N52" s="209">
        <f t="shared" si="0"/>
        <v>2.3199999999999998</v>
      </c>
      <c r="O52" s="173"/>
      <c r="P52" s="211">
        <f t="shared" si="7"/>
        <v>0</v>
      </c>
      <c r="Q52" s="160"/>
    </row>
    <row r="53" spans="1:17" s="152" customFormat="1" ht="135" customHeight="1">
      <c r="A53" s="181">
        <v>10</v>
      </c>
      <c r="B53" s="167">
        <v>8</v>
      </c>
      <c r="C53" s="171" t="s">
        <v>179</v>
      </c>
      <c r="D53" s="180" t="s">
        <v>76</v>
      </c>
      <c r="E53" s="275" t="s">
        <v>188</v>
      </c>
      <c r="F53" s="253" t="s">
        <v>189</v>
      </c>
      <c r="G53" s="169" t="s">
        <v>190</v>
      </c>
      <c r="H53" s="214" t="s">
        <v>191</v>
      </c>
      <c r="I53" s="169">
        <v>1</v>
      </c>
      <c r="J53" s="208">
        <v>7.54</v>
      </c>
      <c r="K53" s="182">
        <v>10</v>
      </c>
      <c r="L53" s="243" t="s">
        <v>40</v>
      </c>
      <c r="M53" s="244">
        <v>0.2</v>
      </c>
      <c r="N53" s="209">
        <f t="shared" si="0"/>
        <v>6.032</v>
      </c>
      <c r="O53" s="173"/>
      <c r="P53" s="211">
        <f t="shared" si="7"/>
        <v>0</v>
      </c>
      <c r="Q53" s="160"/>
    </row>
    <row r="54" spans="1:17" s="152" customFormat="1" ht="135" customHeight="1">
      <c r="A54" s="181">
        <v>11</v>
      </c>
      <c r="B54" s="167" t="s">
        <v>32</v>
      </c>
      <c r="C54" s="171" t="s">
        <v>192</v>
      </c>
      <c r="D54" s="180" t="s">
        <v>35</v>
      </c>
      <c r="E54" s="279" t="s">
        <v>193</v>
      </c>
      <c r="F54" s="258" t="s">
        <v>194</v>
      </c>
      <c r="G54" s="169" t="s">
        <v>195</v>
      </c>
      <c r="H54" s="212" t="s">
        <v>196</v>
      </c>
      <c r="I54" s="169">
        <v>6</v>
      </c>
      <c r="J54" s="208">
        <v>3.35</v>
      </c>
      <c r="K54" s="182">
        <v>12</v>
      </c>
      <c r="L54" s="243" t="s">
        <v>40</v>
      </c>
      <c r="M54" s="244">
        <v>0.35</v>
      </c>
      <c r="N54" s="209">
        <f t="shared" si="0"/>
        <v>2.1775000000000002</v>
      </c>
      <c r="O54" s="217"/>
      <c r="P54" s="211">
        <f t="shared" si="7"/>
        <v>0</v>
      </c>
      <c r="Q54" s="160"/>
    </row>
    <row r="55" spans="1:17" s="152" customFormat="1" ht="135" customHeight="1">
      <c r="A55" s="181">
        <v>11</v>
      </c>
      <c r="B55" s="167" t="s">
        <v>32</v>
      </c>
      <c r="C55" s="171" t="s">
        <v>192</v>
      </c>
      <c r="D55" s="180" t="s">
        <v>35</v>
      </c>
      <c r="E55" s="279" t="s">
        <v>197</v>
      </c>
      <c r="F55" s="258" t="s">
        <v>198</v>
      </c>
      <c r="G55" s="169" t="s">
        <v>199</v>
      </c>
      <c r="H55" s="212" t="s">
        <v>200</v>
      </c>
      <c r="I55" s="169">
        <v>6</v>
      </c>
      <c r="J55" s="208">
        <v>3.35</v>
      </c>
      <c r="K55" s="182">
        <v>12</v>
      </c>
      <c r="L55" s="243" t="s">
        <v>40</v>
      </c>
      <c r="M55" s="244">
        <v>0.35</v>
      </c>
      <c r="N55" s="209">
        <f t="shared" si="0"/>
        <v>2.1775000000000002</v>
      </c>
      <c r="O55" s="173"/>
      <c r="P55" s="211">
        <f t="shared" si="7"/>
        <v>0</v>
      </c>
      <c r="Q55" s="160"/>
    </row>
    <row r="56" spans="1:17" s="152" customFormat="1" ht="135" customHeight="1">
      <c r="A56" s="181">
        <v>11</v>
      </c>
      <c r="B56" s="167" t="s">
        <v>32</v>
      </c>
      <c r="C56" s="171" t="s">
        <v>192</v>
      </c>
      <c r="D56" s="180" t="s">
        <v>35</v>
      </c>
      <c r="E56" s="279" t="s">
        <v>201</v>
      </c>
      <c r="F56" s="258" t="s">
        <v>202</v>
      </c>
      <c r="G56" s="169" t="s">
        <v>203</v>
      </c>
      <c r="H56" s="212" t="s">
        <v>204</v>
      </c>
      <c r="I56" s="169">
        <v>6</v>
      </c>
      <c r="J56" s="208">
        <v>3.35</v>
      </c>
      <c r="K56" s="182">
        <v>12</v>
      </c>
      <c r="L56" s="243" t="s">
        <v>40</v>
      </c>
      <c r="M56" s="244">
        <v>0.35</v>
      </c>
      <c r="N56" s="209">
        <f t="shared" si="0"/>
        <v>2.1775000000000002</v>
      </c>
      <c r="O56" s="217"/>
      <c r="P56" s="211">
        <f t="shared" si="7"/>
        <v>0</v>
      </c>
      <c r="Q56" s="160"/>
    </row>
    <row r="57" spans="1:17" s="152" customFormat="1" ht="135" customHeight="1">
      <c r="A57" s="181">
        <v>11</v>
      </c>
      <c r="B57" s="167" t="s">
        <v>32</v>
      </c>
      <c r="C57" s="171" t="s">
        <v>192</v>
      </c>
      <c r="D57" s="180" t="s">
        <v>35</v>
      </c>
      <c r="E57" s="279" t="s">
        <v>205</v>
      </c>
      <c r="F57" s="258" t="s">
        <v>206</v>
      </c>
      <c r="G57" s="169" t="s">
        <v>207</v>
      </c>
      <c r="H57" s="212" t="s">
        <v>208</v>
      </c>
      <c r="I57" s="169">
        <v>3</v>
      </c>
      <c r="J57" s="208">
        <v>7.41</v>
      </c>
      <c r="K57" s="182">
        <v>12</v>
      </c>
      <c r="L57" s="243" t="s">
        <v>40</v>
      </c>
      <c r="M57" s="244">
        <v>0.35</v>
      </c>
      <c r="N57" s="209">
        <f t="shared" si="0"/>
        <v>4.8165000000000004</v>
      </c>
      <c r="O57" s="173"/>
      <c r="P57" s="211">
        <f t="shared" si="7"/>
        <v>0</v>
      </c>
      <c r="Q57" s="160"/>
    </row>
    <row r="58" spans="1:17" s="152" customFormat="1" ht="135" customHeight="1">
      <c r="A58" s="181">
        <v>11</v>
      </c>
      <c r="B58" s="167" t="s">
        <v>32</v>
      </c>
      <c r="C58" s="171" t="s">
        <v>192</v>
      </c>
      <c r="D58" s="180" t="s">
        <v>35</v>
      </c>
      <c r="E58" s="279" t="s">
        <v>209</v>
      </c>
      <c r="F58" s="258" t="s">
        <v>210</v>
      </c>
      <c r="G58" s="169" t="s">
        <v>211</v>
      </c>
      <c r="H58" s="212" t="s">
        <v>212</v>
      </c>
      <c r="I58" s="169">
        <v>3</v>
      </c>
      <c r="J58" s="208">
        <v>7.41</v>
      </c>
      <c r="K58" s="182">
        <v>12</v>
      </c>
      <c r="L58" s="243" t="s">
        <v>40</v>
      </c>
      <c r="M58" s="244">
        <v>0.35</v>
      </c>
      <c r="N58" s="209">
        <f t="shared" si="0"/>
        <v>4.8165000000000004</v>
      </c>
      <c r="O58" s="217"/>
      <c r="P58" s="211">
        <f t="shared" si="7"/>
        <v>0</v>
      </c>
      <c r="Q58" s="160"/>
    </row>
    <row r="59" spans="1:17" s="152" customFormat="1" ht="135" customHeight="1">
      <c r="A59" s="181">
        <v>11</v>
      </c>
      <c r="B59" s="167" t="s">
        <v>32</v>
      </c>
      <c r="C59" s="171" t="s">
        <v>213</v>
      </c>
      <c r="D59" s="180" t="s">
        <v>35</v>
      </c>
      <c r="E59" s="279" t="s">
        <v>214</v>
      </c>
      <c r="F59" s="258" t="s">
        <v>215</v>
      </c>
      <c r="G59" s="169" t="s">
        <v>216</v>
      </c>
      <c r="H59" s="212" t="s">
        <v>217</v>
      </c>
      <c r="I59" s="169">
        <v>6</v>
      </c>
      <c r="J59" s="208">
        <v>3.35</v>
      </c>
      <c r="K59" s="182">
        <v>12</v>
      </c>
      <c r="L59" s="243" t="s">
        <v>40</v>
      </c>
      <c r="M59" s="244">
        <v>0.35</v>
      </c>
      <c r="N59" s="209">
        <f t="shared" si="0"/>
        <v>2.1775000000000002</v>
      </c>
      <c r="O59" s="173"/>
      <c r="P59" s="211">
        <f t="shared" si="7"/>
        <v>0</v>
      </c>
      <c r="Q59" s="160"/>
    </row>
    <row r="60" spans="1:17" s="152" customFormat="1" ht="135" customHeight="1">
      <c r="A60" s="181">
        <v>11</v>
      </c>
      <c r="B60" s="167" t="s">
        <v>32</v>
      </c>
      <c r="C60" s="171" t="s">
        <v>213</v>
      </c>
      <c r="D60" s="180" t="s">
        <v>35</v>
      </c>
      <c r="E60" s="279" t="s">
        <v>218</v>
      </c>
      <c r="F60" s="258" t="s">
        <v>219</v>
      </c>
      <c r="G60" s="169" t="s">
        <v>220</v>
      </c>
      <c r="H60" s="212" t="s">
        <v>221</v>
      </c>
      <c r="I60" s="169">
        <v>6</v>
      </c>
      <c r="J60" s="208">
        <v>3.35</v>
      </c>
      <c r="K60" s="182">
        <v>12</v>
      </c>
      <c r="L60" s="243" t="s">
        <v>40</v>
      </c>
      <c r="M60" s="244">
        <v>0.35</v>
      </c>
      <c r="N60" s="209">
        <f t="shared" si="0"/>
        <v>2.1775000000000002</v>
      </c>
      <c r="O60" s="217"/>
      <c r="P60" s="211">
        <f t="shared" si="7"/>
        <v>0</v>
      </c>
      <c r="Q60" s="160"/>
    </row>
    <row r="61" spans="1:17" s="152" customFormat="1" ht="135" customHeight="1">
      <c r="A61" s="181">
        <v>11</v>
      </c>
      <c r="B61" s="167" t="s">
        <v>32</v>
      </c>
      <c r="C61" s="171" t="s">
        <v>213</v>
      </c>
      <c r="D61" s="180" t="s">
        <v>35</v>
      </c>
      <c r="E61" s="279" t="s">
        <v>222</v>
      </c>
      <c r="F61" s="258" t="s">
        <v>223</v>
      </c>
      <c r="G61" s="169" t="s">
        <v>224</v>
      </c>
      <c r="H61" s="212" t="s">
        <v>225</v>
      </c>
      <c r="I61" s="169">
        <v>6</v>
      </c>
      <c r="J61" s="208">
        <v>3.35</v>
      </c>
      <c r="K61" s="182">
        <v>12</v>
      </c>
      <c r="L61" s="243" t="s">
        <v>40</v>
      </c>
      <c r="M61" s="244">
        <v>0.35</v>
      </c>
      <c r="N61" s="209">
        <f t="shared" si="0"/>
        <v>2.1775000000000002</v>
      </c>
      <c r="O61" s="173"/>
      <c r="P61" s="211">
        <f t="shared" si="7"/>
        <v>0</v>
      </c>
      <c r="Q61" s="160"/>
    </row>
    <row r="62" spans="1:17" s="152" customFormat="1" ht="135" customHeight="1">
      <c r="A62" s="181">
        <v>11</v>
      </c>
      <c r="B62" s="167" t="s">
        <v>32</v>
      </c>
      <c r="C62" s="171" t="s">
        <v>213</v>
      </c>
      <c r="D62" s="180" t="s">
        <v>35</v>
      </c>
      <c r="E62" s="279" t="s">
        <v>226</v>
      </c>
      <c r="F62" s="258" t="s">
        <v>227</v>
      </c>
      <c r="G62" s="169" t="s">
        <v>228</v>
      </c>
      <c r="H62" s="212" t="s">
        <v>229</v>
      </c>
      <c r="I62" s="169">
        <v>3</v>
      </c>
      <c r="J62" s="208">
        <v>4.37</v>
      </c>
      <c r="K62" s="182">
        <v>12</v>
      </c>
      <c r="L62" s="243" t="s">
        <v>40</v>
      </c>
      <c r="M62" s="244">
        <v>0.35</v>
      </c>
      <c r="N62" s="209">
        <f t="shared" si="0"/>
        <v>2.8405</v>
      </c>
      <c r="O62" s="217"/>
      <c r="P62" s="211">
        <f t="shared" si="7"/>
        <v>0</v>
      </c>
      <c r="Q62" s="160"/>
    </row>
    <row r="63" spans="1:17" s="152" customFormat="1" ht="135" customHeight="1">
      <c r="A63" s="181">
        <v>11</v>
      </c>
      <c r="B63" s="167" t="s">
        <v>32</v>
      </c>
      <c r="C63" s="171" t="s">
        <v>213</v>
      </c>
      <c r="D63" s="180" t="s">
        <v>35</v>
      </c>
      <c r="E63" s="279" t="s">
        <v>230</v>
      </c>
      <c r="F63" s="258" t="s">
        <v>231</v>
      </c>
      <c r="G63" s="169" t="s">
        <v>232</v>
      </c>
      <c r="H63" s="212" t="s">
        <v>233</v>
      </c>
      <c r="I63" s="169">
        <v>3</v>
      </c>
      <c r="J63" s="208">
        <v>7.41</v>
      </c>
      <c r="K63" s="182">
        <v>12</v>
      </c>
      <c r="L63" s="243" t="s">
        <v>40</v>
      </c>
      <c r="M63" s="244">
        <v>0.35</v>
      </c>
      <c r="N63" s="209">
        <f t="shared" si="0"/>
        <v>4.8165000000000004</v>
      </c>
      <c r="O63" s="173"/>
      <c r="P63" s="211">
        <f t="shared" si="7"/>
        <v>0</v>
      </c>
      <c r="Q63" s="160"/>
    </row>
    <row r="64" spans="1:17" s="152" customFormat="1" ht="135" customHeight="1">
      <c r="A64" s="181">
        <v>11</v>
      </c>
      <c r="B64" s="167" t="s">
        <v>32</v>
      </c>
      <c r="C64" s="171" t="s">
        <v>213</v>
      </c>
      <c r="D64" s="180" t="s">
        <v>35</v>
      </c>
      <c r="E64" s="279" t="s">
        <v>234</v>
      </c>
      <c r="F64" s="258" t="s">
        <v>235</v>
      </c>
      <c r="G64" s="169" t="s">
        <v>236</v>
      </c>
      <c r="H64" s="212" t="s">
        <v>237</v>
      </c>
      <c r="I64" s="169">
        <v>3</v>
      </c>
      <c r="J64" s="208">
        <v>7.41</v>
      </c>
      <c r="K64" s="182">
        <v>12</v>
      </c>
      <c r="L64" s="243" t="s">
        <v>40</v>
      </c>
      <c r="M64" s="244">
        <v>0.35</v>
      </c>
      <c r="N64" s="209">
        <f t="shared" si="0"/>
        <v>4.8165000000000004</v>
      </c>
      <c r="O64" s="217"/>
      <c r="P64" s="211">
        <f t="shared" si="7"/>
        <v>0</v>
      </c>
      <c r="Q64" s="160"/>
    </row>
    <row r="65" spans="1:17" s="152" customFormat="1" ht="135" customHeight="1">
      <c r="A65" s="181">
        <v>11</v>
      </c>
      <c r="B65" s="167">
        <v>1</v>
      </c>
      <c r="C65" s="171" t="s">
        <v>238</v>
      </c>
      <c r="D65" s="180" t="s">
        <v>151</v>
      </c>
      <c r="E65" s="272" t="s">
        <v>239</v>
      </c>
      <c r="F65" s="250" t="s">
        <v>240</v>
      </c>
      <c r="G65" s="169" t="s">
        <v>241</v>
      </c>
      <c r="H65" s="212" t="s">
        <v>242</v>
      </c>
      <c r="I65" s="169">
        <v>1</v>
      </c>
      <c r="J65" s="208">
        <v>7.8</v>
      </c>
      <c r="K65" s="182">
        <v>8</v>
      </c>
      <c r="L65" s="246" t="s">
        <v>57</v>
      </c>
      <c r="M65" s="245">
        <v>0.3</v>
      </c>
      <c r="N65" s="209">
        <f t="shared" si="0"/>
        <v>5.46</v>
      </c>
      <c r="O65" s="217"/>
      <c r="P65" s="211">
        <f t="shared" ref="P65:P93" si="8">IF(O65&gt;=K65,(O65*N65),(O65*J65))</f>
        <v>0</v>
      </c>
      <c r="Q65" s="160"/>
    </row>
    <row r="66" spans="1:17" s="152" customFormat="1" ht="135" customHeight="1">
      <c r="A66" s="181">
        <v>11</v>
      </c>
      <c r="B66" s="167">
        <v>2</v>
      </c>
      <c r="C66" s="171" t="s">
        <v>238</v>
      </c>
      <c r="D66" s="180" t="s">
        <v>151</v>
      </c>
      <c r="E66" s="272" t="s">
        <v>243</v>
      </c>
      <c r="F66" s="250" t="s">
        <v>244</v>
      </c>
      <c r="G66" s="169" t="s">
        <v>245</v>
      </c>
      <c r="H66" s="212" t="s">
        <v>246</v>
      </c>
      <c r="I66" s="169">
        <v>1</v>
      </c>
      <c r="J66" s="208">
        <v>4.63</v>
      </c>
      <c r="K66" s="182">
        <v>10</v>
      </c>
      <c r="L66" s="246" t="s">
        <v>57</v>
      </c>
      <c r="M66" s="245">
        <v>0.3</v>
      </c>
      <c r="N66" s="209">
        <f t="shared" si="0"/>
        <v>3.2409999999999997</v>
      </c>
      <c r="O66" s="173"/>
      <c r="P66" s="211">
        <f t="shared" si="8"/>
        <v>0</v>
      </c>
      <c r="Q66" s="160"/>
    </row>
    <row r="67" spans="1:17" s="152" customFormat="1" ht="135" customHeight="1" collapsed="1">
      <c r="A67" s="181">
        <v>12</v>
      </c>
      <c r="B67" s="167">
        <v>1</v>
      </c>
      <c r="C67" s="181" t="s">
        <v>247</v>
      </c>
      <c r="D67" s="180" t="s">
        <v>35</v>
      </c>
      <c r="E67" s="278" t="s">
        <v>248</v>
      </c>
      <c r="F67" s="256" t="s">
        <v>249</v>
      </c>
      <c r="G67" s="169" t="s">
        <v>250</v>
      </c>
      <c r="H67" s="212" t="s">
        <v>251</v>
      </c>
      <c r="I67" s="169">
        <v>1</v>
      </c>
      <c r="J67" s="208">
        <v>11.94</v>
      </c>
      <c r="K67" s="182">
        <v>5</v>
      </c>
      <c r="L67" s="246" t="s">
        <v>57</v>
      </c>
      <c r="M67" s="245">
        <v>0.3</v>
      </c>
      <c r="N67" s="209">
        <f>(J67*(1-M67))</f>
        <v>8.3579999999999988</v>
      </c>
      <c r="O67" s="173"/>
      <c r="P67" s="211">
        <f>IF(O67&gt;=K67,(O67*N67),(O67*J67))</f>
        <v>0</v>
      </c>
      <c r="Q67" s="160"/>
    </row>
    <row r="68" spans="1:17" s="152" customFormat="1" ht="132.6" customHeight="1">
      <c r="A68" s="181">
        <v>12</v>
      </c>
      <c r="B68" s="167">
        <v>2</v>
      </c>
      <c r="C68" s="181" t="s">
        <v>247</v>
      </c>
      <c r="D68" s="180" t="s">
        <v>35</v>
      </c>
      <c r="E68" s="278" t="s">
        <v>252</v>
      </c>
      <c r="F68" s="256" t="s">
        <v>253</v>
      </c>
      <c r="G68" s="169" t="s">
        <v>254</v>
      </c>
      <c r="H68" s="212" t="s">
        <v>255</v>
      </c>
      <c r="I68" s="169">
        <v>1</v>
      </c>
      <c r="J68" s="208">
        <v>11.94</v>
      </c>
      <c r="K68" s="182">
        <v>5</v>
      </c>
      <c r="L68" s="246" t="s">
        <v>57</v>
      </c>
      <c r="M68" s="245">
        <v>0.3</v>
      </c>
      <c r="N68" s="209">
        <f>(J68*(1-M68))</f>
        <v>8.3579999999999988</v>
      </c>
      <c r="O68" s="173"/>
      <c r="P68" s="211">
        <f>IF(O68&gt;=K68,(O68*N68),(O68*J68))</f>
        <v>0</v>
      </c>
      <c r="Q68" s="160"/>
    </row>
    <row r="69" spans="1:17" s="152" customFormat="1" ht="130.9" customHeight="1">
      <c r="A69" s="181">
        <v>12</v>
      </c>
      <c r="B69" s="167">
        <v>3</v>
      </c>
      <c r="C69" s="181" t="s">
        <v>247</v>
      </c>
      <c r="D69" s="180" t="s">
        <v>35</v>
      </c>
      <c r="E69" s="278" t="s">
        <v>256</v>
      </c>
      <c r="F69" s="256" t="s">
        <v>257</v>
      </c>
      <c r="G69" s="169" t="s">
        <v>258</v>
      </c>
      <c r="H69" s="212" t="s">
        <v>259</v>
      </c>
      <c r="I69" s="169">
        <v>1</v>
      </c>
      <c r="J69" s="208">
        <v>11.94</v>
      </c>
      <c r="K69" s="182">
        <v>5</v>
      </c>
      <c r="L69" s="246" t="s">
        <v>57</v>
      </c>
      <c r="M69" s="245">
        <v>0.3</v>
      </c>
      <c r="N69" s="209">
        <f>(J69*(1-M69))</f>
        <v>8.3579999999999988</v>
      </c>
      <c r="O69" s="173"/>
      <c r="P69" s="211">
        <f>IF(O69&gt;=K69,(O69*N69),(O69*J69))</f>
        <v>0</v>
      </c>
      <c r="Q69" s="160"/>
    </row>
    <row r="70" spans="1:17" s="152" customFormat="1" ht="135" customHeight="1">
      <c r="A70" s="181">
        <v>12</v>
      </c>
      <c r="B70" s="167">
        <v>4</v>
      </c>
      <c r="C70" s="181" t="s">
        <v>247</v>
      </c>
      <c r="D70" s="180" t="s">
        <v>35</v>
      </c>
      <c r="E70" s="278" t="s">
        <v>260</v>
      </c>
      <c r="F70" s="256" t="s">
        <v>261</v>
      </c>
      <c r="G70" s="169" t="s">
        <v>262</v>
      </c>
      <c r="H70" s="212" t="s">
        <v>263</v>
      </c>
      <c r="I70" s="169">
        <v>1</v>
      </c>
      <c r="J70" s="208">
        <v>11.94</v>
      </c>
      <c r="K70" s="182">
        <v>5</v>
      </c>
      <c r="L70" s="246" t="s">
        <v>57</v>
      </c>
      <c r="M70" s="245">
        <v>0.3</v>
      </c>
      <c r="N70" s="209">
        <f>(J70*(1-M70))</f>
        <v>8.3579999999999988</v>
      </c>
      <c r="O70" s="173"/>
      <c r="P70" s="211">
        <f>IF(O70&gt;=K70,(O70*N70),(O70*J70))</f>
        <v>0</v>
      </c>
      <c r="Q70" s="160"/>
    </row>
    <row r="71" spans="1:17" s="152" customFormat="1" ht="153" customHeight="1">
      <c r="A71" s="181">
        <v>12</v>
      </c>
      <c r="B71" s="167">
        <v>5</v>
      </c>
      <c r="C71" s="181" t="s">
        <v>247</v>
      </c>
      <c r="D71" s="180" t="s">
        <v>35</v>
      </c>
      <c r="E71" s="278" t="s">
        <v>264</v>
      </c>
      <c r="F71" s="256" t="s">
        <v>265</v>
      </c>
      <c r="G71" s="169" t="s">
        <v>266</v>
      </c>
      <c r="H71" s="212" t="s">
        <v>267</v>
      </c>
      <c r="I71" s="169">
        <v>1</v>
      </c>
      <c r="J71" s="208">
        <v>11.94</v>
      </c>
      <c r="K71" s="182">
        <v>5</v>
      </c>
      <c r="L71" s="246" t="s">
        <v>57</v>
      </c>
      <c r="M71" s="245">
        <v>0.3</v>
      </c>
      <c r="N71" s="209">
        <f>(J71*(1-M71))</f>
        <v>8.3579999999999988</v>
      </c>
      <c r="O71" s="173"/>
      <c r="P71" s="211">
        <f>IF(O71&gt;=K71,(O71*N71),(O71*J71))</f>
        <v>0</v>
      </c>
      <c r="Q71" s="160"/>
    </row>
    <row r="72" spans="1:17" s="152" customFormat="1" ht="153" customHeight="1">
      <c r="A72" s="181">
        <v>12</v>
      </c>
      <c r="B72" s="167">
        <v>6</v>
      </c>
      <c r="C72" s="181" t="s">
        <v>247</v>
      </c>
      <c r="D72" s="180" t="s">
        <v>35</v>
      </c>
      <c r="E72" s="278" t="s">
        <v>268</v>
      </c>
      <c r="F72" s="256" t="s">
        <v>269</v>
      </c>
      <c r="G72" s="169" t="s">
        <v>270</v>
      </c>
      <c r="H72" s="212" t="s">
        <v>271</v>
      </c>
      <c r="I72" s="169">
        <v>1</v>
      </c>
      <c r="J72" s="208">
        <v>11.94</v>
      </c>
      <c r="K72" s="182">
        <v>5</v>
      </c>
      <c r="L72" s="246" t="s">
        <v>57</v>
      </c>
      <c r="M72" s="245">
        <v>0.3</v>
      </c>
      <c r="N72" s="209">
        <f t="shared" si="0"/>
        <v>8.3579999999999988</v>
      </c>
      <c r="O72" s="173"/>
      <c r="P72" s="211">
        <f t="shared" si="8"/>
        <v>0</v>
      </c>
      <c r="Q72" s="160"/>
    </row>
    <row r="73" spans="1:17" s="152" customFormat="1" ht="153" customHeight="1">
      <c r="A73" s="181">
        <v>12</v>
      </c>
      <c r="B73" s="167">
        <v>7</v>
      </c>
      <c r="C73" s="181" t="s">
        <v>247</v>
      </c>
      <c r="D73" s="180" t="s">
        <v>35</v>
      </c>
      <c r="E73" s="278" t="s">
        <v>272</v>
      </c>
      <c r="F73" s="256" t="s">
        <v>273</v>
      </c>
      <c r="G73" s="169" t="s">
        <v>274</v>
      </c>
      <c r="H73" s="212" t="s">
        <v>275</v>
      </c>
      <c r="I73" s="169">
        <v>1</v>
      </c>
      <c r="J73" s="208">
        <v>11.94</v>
      </c>
      <c r="K73" s="182">
        <v>5</v>
      </c>
      <c r="L73" s="246" t="s">
        <v>57</v>
      </c>
      <c r="M73" s="245">
        <v>0.3</v>
      </c>
      <c r="N73" s="209">
        <f t="shared" si="0"/>
        <v>8.3579999999999988</v>
      </c>
      <c r="O73" s="173"/>
      <c r="P73" s="211">
        <f t="shared" si="8"/>
        <v>0</v>
      </c>
      <c r="Q73" s="160"/>
    </row>
    <row r="74" spans="1:17" s="152" customFormat="1" ht="132.6" customHeight="1">
      <c r="A74" s="181">
        <v>12</v>
      </c>
      <c r="B74" s="167">
        <v>8</v>
      </c>
      <c r="C74" s="181" t="s">
        <v>247</v>
      </c>
      <c r="D74" s="180" t="s">
        <v>35</v>
      </c>
      <c r="E74" s="277" t="s">
        <v>276</v>
      </c>
      <c r="F74" s="255" t="s">
        <v>277</v>
      </c>
      <c r="G74" s="169" t="s">
        <v>278</v>
      </c>
      <c r="H74" s="212" t="s">
        <v>279</v>
      </c>
      <c r="I74" s="169">
        <v>1</v>
      </c>
      <c r="J74" s="208">
        <v>11.94</v>
      </c>
      <c r="K74" s="182">
        <v>5</v>
      </c>
      <c r="L74" s="246" t="s">
        <v>57</v>
      </c>
      <c r="M74" s="245">
        <v>0.3</v>
      </c>
      <c r="N74" s="209">
        <f>(J74*(1-M74))</f>
        <v>8.3579999999999988</v>
      </c>
      <c r="O74" s="173"/>
      <c r="P74" s="211">
        <f>IF(O74&gt;=K74,(O74*N74),(O74*J74))</f>
        <v>0</v>
      </c>
      <c r="Q74" s="160"/>
    </row>
    <row r="75" spans="1:17" s="152" customFormat="1" ht="135" customHeight="1">
      <c r="A75" s="181">
        <v>12</v>
      </c>
      <c r="B75" s="167">
        <v>9</v>
      </c>
      <c r="C75" s="181" t="s">
        <v>247</v>
      </c>
      <c r="D75" s="180" t="s">
        <v>35</v>
      </c>
      <c r="E75" s="277" t="s">
        <v>280</v>
      </c>
      <c r="F75" s="255" t="s">
        <v>281</v>
      </c>
      <c r="G75" s="169" t="s">
        <v>282</v>
      </c>
      <c r="H75" s="212" t="s">
        <v>283</v>
      </c>
      <c r="I75" s="169">
        <v>1</v>
      </c>
      <c r="J75" s="208">
        <v>11.94</v>
      </c>
      <c r="K75" s="182">
        <v>5</v>
      </c>
      <c r="L75" s="246" t="s">
        <v>57</v>
      </c>
      <c r="M75" s="245">
        <v>0.3</v>
      </c>
      <c r="N75" s="209">
        <f>(J75*(1-M75))</f>
        <v>8.3579999999999988</v>
      </c>
      <c r="O75" s="173"/>
      <c r="P75" s="211">
        <f>IF(O75&gt;=K75,(O75*N75),(O75*J75))</f>
        <v>0</v>
      </c>
      <c r="Q75" s="160"/>
    </row>
    <row r="76" spans="1:17" s="152" customFormat="1" ht="135" customHeight="1" collapsed="1">
      <c r="A76" s="181">
        <v>12</v>
      </c>
      <c r="B76" s="167">
        <v>10</v>
      </c>
      <c r="C76" s="181" t="s">
        <v>247</v>
      </c>
      <c r="D76" s="180" t="s">
        <v>35</v>
      </c>
      <c r="E76" s="277" t="s">
        <v>284</v>
      </c>
      <c r="F76" s="255" t="s">
        <v>285</v>
      </c>
      <c r="G76" s="169" t="s">
        <v>286</v>
      </c>
      <c r="H76" s="212" t="s">
        <v>287</v>
      </c>
      <c r="I76" s="169">
        <v>1</v>
      </c>
      <c r="J76" s="208">
        <v>11.94</v>
      </c>
      <c r="K76" s="182">
        <v>5</v>
      </c>
      <c r="L76" s="246" t="s">
        <v>57</v>
      </c>
      <c r="M76" s="245">
        <v>0.3</v>
      </c>
      <c r="N76" s="209">
        <f t="shared" si="0"/>
        <v>8.3579999999999988</v>
      </c>
      <c r="O76" s="173"/>
      <c r="P76" s="211">
        <f t="shared" si="8"/>
        <v>0</v>
      </c>
      <c r="Q76" s="160"/>
    </row>
    <row r="77" spans="1:17" s="152" customFormat="1" ht="130.9" customHeight="1">
      <c r="A77" s="181">
        <v>12</v>
      </c>
      <c r="B77" s="167">
        <v>11</v>
      </c>
      <c r="C77" s="181" t="s">
        <v>247</v>
      </c>
      <c r="D77" s="180" t="s">
        <v>35</v>
      </c>
      <c r="E77" s="277" t="s">
        <v>288</v>
      </c>
      <c r="F77" s="255" t="s">
        <v>289</v>
      </c>
      <c r="G77" s="169" t="s">
        <v>290</v>
      </c>
      <c r="H77" s="212" t="s">
        <v>291</v>
      </c>
      <c r="I77" s="169">
        <v>1</v>
      </c>
      <c r="J77" s="208">
        <v>11.94</v>
      </c>
      <c r="K77" s="182">
        <v>5</v>
      </c>
      <c r="L77" s="246" t="s">
        <v>57</v>
      </c>
      <c r="M77" s="245">
        <v>0.3</v>
      </c>
      <c r="N77" s="209">
        <f t="shared" si="0"/>
        <v>8.3579999999999988</v>
      </c>
      <c r="O77" s="173"/>
      <c r="P77" s="211">
        <f t="shared" si="8"/>
        <v>0</v>
      </c>
      <c r="Q77" s="160"/>
    </row>
    <row r="78" spans="1:17" s="152" customFormat="1" ht="135" customHeight="1" collapsed="1">
      <c r="A78" s="181">
        <v>12</v>
      </c>
      <c r="B78" s="167">
        <v>12</v>
      </c>
      <c r="C78" s="181" t="s">
        <v>247</v>
      </c>
      <c r="D78" s="180" t="s">
        <v>35</v>
      </c>
      <c r="E78" s="276" t="s">
        <v>292</v>
      </c>
      <c r="F78" s="254" t="s">
        <v>293</v>
      </c>
      <c r="G78" s="169" t="s">
        <v>294</v>
      </c>
      <c r="H78" s="212" t="s">
        <v>295</v>
      </c>
      <c r="I78" s="169">
        <v>1</v>
      </c>
      <c r="J78" s="208">
        <v>25.15</v>
      </c>
      <c r="K78" s="182">
        <v>5</v>
      </c>
      <c r="L78" s="246" t="s">
        <v>57</v>
      </c>
      <c r="M78" s="245">
        <v>0.3</v>
      </c>
      <c r="N78" s="209">
        <f>(J78*(1-M78))</f>
        <v>17.604999999999997</v>
      </c>
      <c r="O78" s="173"/>
      <c r="P78" s="211">
        <f>IF(O78&gt;=K78,(O78*N78),(O78*J78))</f>
        <v>0</v>
      </c>
      <c r="Q78" s="160"/>
    </row>
    <row r="79" spans="1:17" s="152" customFormat="1" ht="135" customHeight="1" collapsed="1">
      <c r="A79" s="181">
        <v>12</v>
      </c>
      <c r="B79" s="167">
        <v>13</v>
      </c>
      <c r="C79" s="181" t="s">
        <v>247</v>
      </c>
      <c r="D79" s="180" t="s">
        <v>35</v>
      </c>
      <c r="E79" s="278" t="s">
        <v>296</v>
      </c>
      <c r="F79" s="256" t="s">
        <v>297</v>
      </c>
      <c r="G79" s="169" t="s">
        <v>298</v>
      </c>
      <c r="H79" s="212" t="s">
        <v>299</v>
      </c>
      <c r="I79" s="169">
        <v>1</v>
      </c>
      <c r="J79" s="208">
        <v>25.15</v>
      </c>
      <c r="K79" s="182">
        <v>5</v>
      </c>
      <c r="L79" s="246" t="s">
        <v>57</v>
      </c>
      <c r="M79" s="245">
        <v>0.3</v>
      </c>
      <c r="N79" s="209">
        <f t="shared" si="0"/>
        <v>17.604999999999997</v>
      </c>
      <c r="O79" s="173"/>
      <c r="P79" s="211">
        <f t="shared" si="8"/>
        <v>0</v>
      </c>
      <c r="Q79" s="160"/>
    </row>
    <row r="80" spans="1:17" s="152" customFormat="1" ht="135" customHeight="1" collapsed="1">
      <c r="A80" s="181">
        <v>12</v>
      </c>
      <c r="B80" s="167">
        <v>14</v>
      </c>
      <c r="C80" s="181" t="s">
        <v>247</v>
      </c>
      <c r="D80" s="180" t="s">
        <v>35</v>
      </c>
      <c r="E80" s="278" t="s">
        <v>300</v>
      </c>
      <c r="F80" s="256" t="s">
        <v>301</v>
      </c>
      <c r="G80" s="169" t="s">
        <v>302</v>
      </c>
      <c r="H80" s="212" t="s">
        <v>303</v>
      </c>
      <c r="I80" s="169">
        <v>1</v>
      </c>
      <c r="J80" s="208">
        <v>25.15</v>
      </c>
      <c r="K80" s="182">
        <v>5</v>
      </c>
      <c r="L80" s="246" t="s">
        <v>57</v>
      </c>
      <c r="M80" s="245">
        <v>0.3</v>
      </c>
      <c r="N80" s="209">
        <f t="shared" si="0"/>
        <v>17.604999999999997</v>
      </c>
      <c r="O80" s="173"/>
      <c r="P80" s="211">
        <f t="shared" si="8"/>
        <v>0</v>
      </c>
      <c r="Q80" s="160"/>
    </row>
    <row r="81" spans="1:68" s="152" customFormat="1" ht="124.9" customHeight="1">
      <c r="A81" s="181">
        <v>13</v>
      </c>
      <c r="B81" s="167">
        <v>1</v>
      </c>
      <c r="C81" s="181" t="s">
        <v>247</v>
      </c>
      <c r="D81" s="180" t="s">
        <v>35</v>
      </c>
      <c r="E81" s="278" t="s">
        <v>304</v>
      </c>
      <c r="F81" s="256" t="s">
        <v>305</v>
      </c>
      <c r="G81" s="169" t="s">
        <v>306</v>
      </c>
      <c r="H81" s="212" t="s">
        <v>307</v>
      </c>
      <c r="I81" s="169">
        <v>1</v>
      </c>
      <c r="J81" s="208">
        <v>47.8</v>
      </c>
      <c r="K81" s="182">
        <v>5</v>
      </c>
      <c r="L81" s="246" t="s">
        <v>57</v>
      </c>
      <c r="M81" s="245">
        <v>0.3</v>
      </c>
      <c r="N81" s="209">
        <f t="shared" ref="N81:N142" si="9">(J81*(1-M81))</f>
        <v>33.459999999999994</v>
      </c>
      <c r="O81" s="173"/>
      <c r="P81" s="211">
        <f t="shared" si="8"/>
        <v>0</v>
      </c>
      <c r="Q81" s="160"/>
    </row>
    <row r="82" spans="1:68" s="152" customFormat="1" ht="124.9" customHeight="1">
      <c r="A82" s="181">
        <v>13</v>
      </c>
      <c r="B82" s="167">
        <v>2</v>
      </c>
      <c r="C82" s="181" t="s">
        <v>247</v>
      </c>
      <c r="D82" s="180" t="s">
        <v>35</v>
      </c>
      <c r="E82" s="278" t="s">
        <v>308</v>
      </c>
      <c r="F82" s="256" t="s">
        <v>309</v>
      </c>
      <c r="G82" s="169" t="s">
        <v>310</v>
      </c>
      <c r="H82" s="212" t="s">
        <v>311</v>
      </c>
      <c r="I82" s="169">
        <v>1</v>
      </c>
      <c r="J82" s="208">
        <v>47.8</v>
      </c>
      <c r="K82" s="182">
        <v>5</v>
      </c>
      <c r="L82" s="246" t="s">
        <v>57</v>
      </c>
      <c r="M82" s="245">
        <v>0.3</v>
      </c>
      <c r="N82" s="209">
        <f>(J82*(1-M82))</f>
        <v>33.459999999999994</v>
      </c>
      <c r="O82" s="173"/>
      <c r="P82" s="211">
        <f>IF(O82&gt;=K82,(O82*N82),(O82*J82))</f>
        <v>0</v>
      </c>
      <c r="Q82" s="160"/>
    </row>
    <row r="83" spans="1:68" s="218" customFormat="1" ht="119.25" customHeight="1">
      <c r="A83" s="181">
        <v>13</v>
      </c>
      <c r="B83" s="167">
        <v>3</v>
      </c>
      <c r="C83" s="181" t="s">
        <v>247</v>
      </c>
      <c r="D83" s="180" t="s">
        <v>35</v>
      </c>
      <c r="E83" s="272" t="s">
        <v>312</v>
      </c>
      <c r="F83" s="250" t="s">
        <v>313</v>
      </c>
      <c r="G83" s="169" t="s">
        <v>314</v>
      </c>
      <c r="H83" s="212" t="s">
        <v>315</v>
      </c>
      <c r="I83" s="169">
        <v>1</v>
      </c>
      <c r="J83" s="208">
        <v>47.8</v>
      </c>
      <c r="K83" s="182">
        <v>5</v>
      </c>
      <c r="L83" s="246" t="s">
        <v>57</v>
      </c>
      <c r="M83" s="245">
        <v>0.3</v>
      </c>
      <c r="N83" s="209">
        <f t="shared" si="9"/>
        <v>33.459999999999994</v>
      </c>
      <c r="O83" s="173"/>
      <c r="P83" s="211">
        <f t="shared" si="8"/>
        <v>0</v>
      </c>
      <c r="Q83" s="160"/>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row>
    <row r="84" spans="1:68" s="152" customFormat="1" ht="125.45" customHeight="1">
      <c r="A84" s="181">
        <v>13</v>
      </c>
      <c r="B84" s="167">
        <v>4</v>
      </c>
      <c r="C84" s="181" t="s">
        <v>247</v>
      </c>
      <c r="D84" s="180" t="s">
        <v>35</v>
      </c>
      <c r="E84" s="278" t="s">
        <v>316</v>
      </c>
      <c r="F84" s="256" t="s">
        <v>317</v>
      </c>
      <c r="G84" s="169" t="s">
        <v>318</v>
      </c>
      <c r="H84" s="212" t="s">
        <v>319</v>
      </c>
      <c r="I84" s="169">
        <v>1</v>
      </c>
      <c r="J84" s="208">
        <v>47.8</v>
      </c>
      <c r="K84" s="182">
        <v>5</v>
      </c>
      <c r="L84" s="246" t="s">
        <v>57</v>
      </c>
      <c r="M84" s="245">
        <v>0.3</v>
      </c>
      <c r="N84" s="209">
        <f t="shared" si="9"/>
        <v>33.459999999999994</v>
      </c>
      <c r="O84" s="173"/>
      <c r="P84" s="211">
        <f t="shared" si="8"/>
        <v>0</v>
      </c>
      <c r="Q84" s="160"/>
    </row>
    <row r="85" spans="1:68" s="152" customFormat="1" ht="124.5" customHeight="1">
      <c r="A85" s="181">
        <v>13</v>
      </c>
      <c r="B85" s="167">
        <v>5</v>
      </c>
      <c r="C85" s="181" t="s">
        <v>247</v>
      </c>
      <c r="D85" s="180" t="s">
        <v>35</v>
      </c>
      <c r="E85" s="278" t="s">
        <v>320</v>
      </c>
      <c r="F85" s="256" t="s">
        <v>321</v>
      </c>
      <c r="G85" s="169" t="s">
        <v>322</v>
      </c>
      <c r="H85" s="212" t="s">
        <v>323</v>
      </c>
      <c r="I85" s="169">
        <v>1</v>
      </c>
      <c r="J85" s="208">
        <v>95.6</v>
      </c>
      <c r="K85" s="182">
        <v>5</v>
      </c>
      <c r="L85" s="246" t="s">
        <v>57</v>
      </c>
      <c r="M85" s="245">
        <v>0.3</v>
      </c>
      <c r="N85" s="209">
        <f t="shared" si="9"/>
        <v>66.919999999999987</v>
      </c>
      <c r="O85" s="173"/>
      <c r="P85" s="211">
        <f t="shared" si="8"/>
        <v>0</v>
      </c>
      <c r="Q85" s="160"/>
    </row>
    <row r="86" spans="1:68" s="152" customFormat="1" ht="153" customHeight="1">
      <c r="A86" s="181">
        <v>14</v>
      </c>
      <c r="B86" s="167">
        <v>1</v>
      </c>
      <c r="C86" s="181" t="s">
        <v>324</v>
      </c>
      <c r="D86" s="180" t="s">
        <v>35</v>
      </c>
      <c r="E86" s="278" t="s">
        <v>325</v>
      </c>
      <c r="F86" s="256" t="s">
        <v>326</v>
      </c>
      <c r="G86" s="169" t="s">
        <v>327</v>
      </c>
      <c r="H86" s="212" t="s">
        <v>328</v>
      </c>
      <c r="I86" s="169">
        <v>1</v>
      </c>
      <c r="J86" s="208">
        <v>12.9</v>
      </c>
      <c r="K86" s="182">
        <v>5</v>
      </c>
      <c r="L86" s="246" t="s">
        <v>57</v>
      </c>
      <c r="M86" s="245">
        <v>0.3</v>
      </c>
      <c r="N86" s="209">
        <f t="shared" si="9"/>
        <v>9.0299999999999994</v>
      </c>
      <c r="O86" s="173"/>
      <c r="P86" s="211">
        <f t="shared" si="8"/>
        <v>0</v>
      </c>
      <c r="Q86" s="160"/>
    </row>
    <row r="87" spans="1:68" s="152" customFormat="1" ht="153" customHeight="1">
      <c r="A87" s="181">
        <v>14</v>
      </c>
      <c r="B87" s="167">
        <v>2</v>
      </c>
      <c r="C87" s="181" t="s">
        <v>324</v>
      </c>
      <c r="D87" s="180" t="s">
        <v>35</v>
      </c>
      <c r="E87" s="278" t="s">
        <v>329</v>
      </c>
      <c r="F87" s="256" t="s">
        <v>330</v>
      </c>
      <c r="G87" s="169" t="s">
        <v>331</v>
      </c>
      <c r="H87" s="212" t="s">
        <v>332</v>
      </c>
      <c r="I87" s="169">
        <v>1</v>
      </c>
      <c r="J87" s="208">
        <v>12.9</v>
      </c>
      <c r="K87" s="182">
        <v>5</v>
      </c>
      <c r="L87" s="246" t="s">
        <v>57</v>
      </c>
      <c r="M87" s="245">
        <v>0.3</v>
      </c>
      <c r="N87" s="209">
        <f t="shared" si="9"/>
        <v>9.0299999999999994</v>
      </c>
      <c r="O87" s="173"/>
      <c r="P87" s="211">
        <f t="shared" si="8"/>
        <v>0</v>
      </c>
      <c r="Q87" s="160"/>
    </row>
    <row r="88" spans="1:68" s="152" customFormat="1" ht="153" customHeight="1">
      <c r="A88" s="181">
        <v>14</v>
      </c>
      <c r="B88" s="167">
        <v>3</v>
      </c>
      <c r="C88" s="181" t="s">
        <v>324</v>
      </c>
      <c r="D88" s="180" t="s">
        <v>35</v>
      </c>
      <c r="E88" s="278" t="s">
        <v>333</v>
      </c>
      <c r="F88" s="256" t="s">
        <v>334</v>
      </c>
      <c r="G88" s="169" t="s">
        <v>335</v>
      </c>
      <c r="H88" s="212" t="s">
        <v>336</v>
      </c>
      <c r="I88" s="169">
        <v>1</v>
      </c>
      <c r="J88" s="208">
        <v>12.9</v>
      </c>
      <c r="K88" s="182">
        <v>5</v>
      </c>
      <c r="L88" s="246" t="s">
        <v>57</v>
      </c>
      <c r="M88" s="245">
        <v>0.3</v>
      </c>
      <c r="N88" s="209">
        <f t="shared" si="9"/>
        <v>9.0299999999999994</v>
      </c>
      <c r="O88" s="173"/>
      <c r="P88" s="211">
        <f t="shared" si="8"/>
        <v>0</v>
      </c>
      <c r="Q88" s="160"/>
    </row>
    <row r="89" spans="1:68" s="152" customFormat="1" ht="153" customHeight="1">
      <c r="A89" s="181">
        <v>14</v>
      </c>
      <c r="B89" s="167">
        <v>4</v>
      </c>
      <c r="C89" s="181" t="s">
        <v>324</v>
      </c>
      <c r="D89" s="180" t="s">
        <v>35</v>
      </c>
      <c r="E89" s="278" t="s">
        <v>337</v>
      </c>
      <c r="F89" s="256" t="s">
        <v>338</v>
      </c>
      <c r="G89" s="169" t="s">
        <v>339</v>
      </c>
      <c r="H89" s="212" t="s">
        <v>340</v>
      </c>
      <c r="I89" s="169">
        <v>1</v>
      </c>
      <c r="J89" s="208">
        <v>12.9</v>
      </c>
      <c r="K89" s="182">
        <v>5</v>
      </c>
      <c r="L89" s="246" t="s">
        <v>57</v>
      </c>
      <c r="M89" s="245">
        <v>0.3</v>
      </c>
      <c r="N89" s="209">
        <f t="shared" si="9"/>
        <v>9.0299999999999994</v>
      </c>
      <c r="O89" s="173"/>
      <c r="P89" s="211">
        <f t="shared" si="8"/>
        <v>0</v>
      </c>
      <c r="Q89" s="160"/>
    </row>
    <row r="90" spans="1:68" s="152" customFormat="1" ht="153" customHeight="1">
      <c r="A90" s="181">
        <v>14</v>
      </c>
      <c r="B90" s="167">
        <v>5</v>
      </c>
      <c r="C90" s="181" t="s">
        <v>324</v>
      </c>
      <c r="D90" s="180" t="s">
        <v>35</v>
      </c>
      <c r="E90" s="278" t="s">
        <v>341</v>
      </c>
      <c r="F90" s="256" t="s">
        <v>342</v>
      </c>
      <c r="G90" s="169" t="s">
        <v>343</v>
      </c>
      <c r="H90" s="212" t="s">
        <v>344</v>
      </c>
      <c r="I90" s="169">
        <v>1</v>
      </c>
      <c r="J90" s="208">
        <v>27.14</v>
      </c>
      <c r="K90" s="182">
        <v>5</v>
      </c>
      <c r="L90" s="246" t="s">
        <v>57</v>
      </c>
      <c r="M90" s="245">
        <v>0.25</v>
      </c>
      <c r="N90" s="209">
        <f t="shared" si="9"/>
        <v>20.355</v>
      </c>
      <c r="O90" s="173"/>
      <c r="P90" s="211">
        <f t="shared" si="8"/>
        <v>0</v>
      </c>
      <c r="Q90" s="160"/>
    </row>
    <row r="91" spans="1:68" s="152" customFormat="1" ht="135" customHeight="1">
      <c r="A91" s="181">
        <v>14</v>
      </c>
      <c r="B91" s="167">
        <v>6</v>
      </c>
      <c r="C91" s="181" t="s">
        <v>324</v>
      </c>
      <c r="D91" s="180" t="s">
        <v>35</v>
      </c>
      <c r="E91" s="278" t="s">
        <v>345</v>
      </c>
      <c r="F91" s="256" t="s">
        <v>346</v>
      </c>
      <c r="G91" s="169" t="s">
        <v>347</v>
      </c>
      <c r="H91" s="212" t="s">
        <v>348</v>
      </c>
      <c r="I91" s="169">
        <v>1</v>
      </c>
      <c r="J91" s="208">
        <v>27.14</v>
      </c>
      <c r="K91" s="182">
        <v>5</v>
      </c>
      <c r="L91" s="246" t="s">
        <v>57</v>
      </c>
      <c r="M91" s="245">
        <v>0.25</v>
      </c>
      <c r="N91" s="209">
        <f t="shared" si="9"/>
        <v>20.355</v>
      </c>
      <c r="O91" s="173"/>
      <c r="P91" s="211">
        <f t="shared" si="8"/>
        <v>0</v>
      </c>
      <c r="Q91" s="160"/>
    </row>
    <row r="92" spans="1:68" s="152" customFormat="1" ht="124.9" customHeight="1">
      <c r="A92" s="181">
        <v>14</v>
      </c>
      <c r="B92" s="167">
        <v>7</v>
      </c>
      <c r="C92" s="181" t="s">
        <v>324</v>
      </c>
      <c r="D92" s="180" t="s">
        <v>35</v>
      </c>
      <c r="E92" s="278" t="s">
        <v>349</v>
      </c>
      <c r="F92" s="256" t="s">
        <v>350</v>
      </c>
      <c r="G92" s="169" t="s">
        <v>351</v>
      </c>
      <c r="H92" s="212" t="s">
        <v>352</v>
      </c>
      <c r="I92" s="169">
        <v>1</v>
      </c>
      <c r="J92" s="208">
        <v>51.56</v>
      </c>
      <c r="K92" s="182">
        <v>5</v>
      </c>
      <c r="L92" s="246" t="s">
        <v>57</v>
      </c>
      <c r="M92" s="245">
        <v>0.25</v>
      </c>
      <c r="N92" s="209">
        <f t="shared" si="9"/>
        <v>38.67</v>
      </c>
      <c r="O92" s="173"/>
      <c r="P92" s="211">
        <f t="shared" si="8"/>
        <v>0</v>
      </c>
      <c r="Q92" s="160"/>
    </row>
    <row r="93" spans="1:68" s="152" customFormat="1" ht="124.9" customHeight="1">
      <c r="A93" s="181">
        <v>14</v>
      </c>
      <c r="B93" s="167">
        <v>8</v>
      </c>
      <c r="C93" s="181" t="s">
        <v>353</v>
      </c>
      <c r="D93" s="180" t="s">
        <v>35</v>
      </c>
      <c r="E93" s="278" t="s">
        <v>354</v>
      </c>
      <c r="F93" s="256" t="s">
        <v>355</v>
      </c>
      <c r="G93" s="169" t="s">
        <v>356</v>
      </c>
      <c r="H93" s="212" t="s">
        <v>357</v>
      </c>
      <c r="I93" s="169">
        <v>1</v>
      </c>
      <c r="J93" s="208">
        <v>47.8</v>
      </c>
      <c r="K93" s="182">
        <v>5</v>
      </c>
      <c r="L93" s="246" t="s">
        <v>57</v>
      </c>
      <c r="M93" s="245">
        <v>0.25</v>
      </c>
      <c r="N93" s="209">
        <f t="shared" si="9"/>
        <v>35.849999999999994</v>
      </c>
      <c r="O93" s="173"/>
      <c r="P93" s="211">
        <f t="shared" si="8"/>
        <v>0</v>
      </c>
      <c r="Q93" s="160"/>
    </row>
    <row r="94" spans="1:68" s="152" customFormat="1" ht="135" customHeight="1">
      <c r="A94" s="181">
        <v>15</v>
      </c>
      <c r="B94" s="167">
        <v>1</v>
      </c>
      <c r="C94" s="181" t="s">
        <v>358</v>
      </c>
      <c r="D94" s="180" t="s">
        <v>35</v>
      </c>
      <c r="E94" s="278" t="s">
        <v>359</v>
      </c>
      <c r="F94" s="256" t="s">
        <v>360</v>
      </c>
      <c r="G94" s="169" t="s">
        <v>361</v>
      </c>
      <c r="H94" s="212" t="s">
        <v>362</v>
      </c>
      <c r="I94" s="169">
        <v>1</v>
      </c>
      <c r="J94" s="208">
        <v>7.38</v>
      </c>
      <c r="K94" s="182">
        <v>10</v>
      </c>
      <c r="L94" s="243" t="s">
        <v>40</v>
      </c>
      <c r="M94" s="244">
        <v>0.15</v>
      </c>
      <c r="N94" s="209">
        <f t="shared" si="9"/>
        <v>6.2729999999999997</v>
      </c>
      <c r="O94" s="173"/>
      <c r="P94" s="211">
        <f t="shared" ref="P94:P113" si="10">IF(O94&gt;=K94,(O94*N94),(O94*J94)*(1-C$10))</f>
        <v>0</v>
      </c>
      <c r="Q94" s="160"/>
    </row>
    <row r="95" spans="1:68" s="152" customFormat="1" ht="124.9" customHeight="1">
      <c r="A95" s="181">
        <v>15</v>
      </c>
      <c r="B95" s="167">
        <v>2</v>
      </c>
      <c r="C95" s="181" t="s">
        <v>358</v>
      </c>
      <c r="D95" s="180" t="s">
        <v>35</v>
      </c>
      <c r="E95" s="278" t="s">
        <v>363</v>
      </c>
      <c r="F95" s="256" t="s">
        <v>364</v>
      </c>
      <c r="G95" s="169" t="s">
        <v>365</v>
      </c>
      <c r="H95" s="212" t="s">
        <v>366</v>
      </c>
      <c r="I95" s="169">
        <v>1</v>
      </c>
      <c r="J95" s="208">
        <v>14.64</v>
      </c>
      <c r="K95" s="182">
        <v>5</v>
      </c>
      <c r="L95" s="243" t="s">
        <v>40</v>
      </c>
      <c r="M95" s="244">
        <v>0.15</v>
      </c>
      <c r="N95" s="209">
        <f t="shared" si="9"/>
        <v>12.444000000000001</v>
      </c>
      <c r="O95" s="173"/>
      <c r="P95" s="211">
        <f t="shared" si="10"/>
        <v>0</v>
      </c>
      <c r="Q95" s="160"/>
    </row>
    <row r="96" spans="1:68" s="152" customFormat="1" ht="124.9" customHeight="1">
      <c r="A96" s="181">
        <v>15</v>
      </c>
      <c r="B96" s="167">
        <v>3</v>
      </c>
      <c r="C96" s="181" t="s">
        <v>358</v>
      </c>
      <c r="D96" s="180" t="s">
        <v>35</v>
      </c>
      <c r="E96" s="276" t="s">
        <v>367</v>
      </c>
      <c r="F96" s="254" t="s">
        <v>368</v>
      </c>
      <c r="G96" s="169" t="s">
        <v>369</v>
      </c>
      <c r="H96" s="212" t="s">
        <v>370</v>
      </c>
      <c r="I96" s="169">
        <v>1</v>
      </c>
      <c r="J96" s="208">
        <v>26.05</v>
      </c>
      <c r="K96" s="182">
        <v>3</v>
      </c>
      <c r="L96" s="243" t="s">
        <v>40</v>
      </c>
      <c r="M96" s="244">
        <v>0.15</v>
      </c>
      <c r="N96" s="209">
        <f t="shared" si="9"/>
        <v>22.142499999999998</v>
      </c>
      <c r="O96" s="173"/>
      <c r="P96" s="211">
        <f t="shared" si="10"/>
        <v>0</v>
      </c>
      <c r="Q96" s="160"/>
    </row>
    <row r="97" spans="1:17" s="152" customFormat="1" ht="124.9" customHeight="1">
      <c r="A97" s="181">
        <v>15</v>
      </c>
      <c r="B97" s="167">
        <v>4</v>
      </c>
      <c r="C97" s="181" t="s">
        <v>358</v>
      </c>
      <c r="D97" s="180" t="s">
        <v>35</v>
      </c>
      <c r="E97" s="278" t="s">
        <v>371</v>
      </c>
      <c r="F97" s="256" t="s">
        <v>372</v>
      </c>
      <c r="G97" s="169" t="s">
        <v>373</v>
      </c>
      <c r="H97" s="212" t="s">
        <v>374</v>
      </c>
      <c r="I97" s="169">
        <v>1</v>
      </c>
      <c r="J97" s="208">
        <v>7.38</v>
      </c>
      <c r="K97" s="182">
        <v>10</v>
      </c>
      <c r="L97" s="243" t="s">
        <v>40</v>
      </c>
      <c r="M97" s="244">
        <v>0.15</v>
      </c>
      <c r="N97" s="209">
        <f t="shared" si="9"/>
        <v>6.2729999999999997</v>
      </c>
      <c r="O97" s="173"/>
      <c r="P97" s="211">
        <f t="shared" si="10"/>
        <v>0</v>
      </c>
      <c r="Q97" s="160"/>
    </row>
    <row r="98" spans="1:17" s="152" customFormat="1" ht="124.9" customHeight="1">
      <c r="A98" s="181">
        <v>15</v>
      </c>
      <c r="B98" s="167">
        <v>5</v>
      </c>
      <c r="C98" s="181" t="s">
        <v>358</v>
      </c>
      <c r="D98" s="180" t="s">
        <v>35</v>
      </c>
      <c r="E98" s="278" t="s">
        <v>375</v>
      </c>
      <c r="F98" s="256" t="s">
        <v>376</v>
      </c>
      <c r="G98" s="169" t="s">
        <v>377</v>
      </c>
      <c r="H98" s="212" t="s">
        <v>378</v>
      </c>
      <c r="I98" s="169">
        <v>1</v>
      </c>
      <c r="J98" s="208">
        <v>14.64</v>
      </c>
      <c r="K98" s="182">
        <v>5</v>
      </c>
      <c r="L98" s="243" t="s">
        <v>40</v>
      </c>
      <c r="M98" s="244">
        <v>0.15</v>
      </c>
      <c r="N98" s="209">
        <f t="shared" si="9"/>
        <v>12.444000000000001</v>
      </c>
      <c r="O98" s="173"/>
      <c r="P98" s="211">
        <f t="shared" si="10"/>
        <v>0</v>
      </c>
      <c r="Q98" s="160"/>
    </row>
    <row r="99" spans="1:17" s="152" customFormat="1" ht="124.9" customHeight="1">
      <c r="A99" s="181">
        <v>15</v>
      </c>
      <c r="B99" s="167">
        <v>6</v>
      </c>
      <c r="C99" s="181" t="s">
        <v>358</v>
      </c>
      <c r="D99" s="180" t="s">
        <v>35</v>
      </c>
      <c r="E99" s="278" t="s">
        <v>379</v>
      </c>
      <c r="F99" s="256" t="s">
        <v>380</v>
      </c>
      <c r="G99" s="169" t="s">
        <v>381</v>
      </c>
      <c r="H99" s="212" t="s">
        <v>382</v>
      </c>
      <c r="I99" s="169">
        <v>1</v>
      </c>
      <c r="J99" s="208">
        <v>26.05</v>
      </c>
      <c r="K99" s="182">
        <v>3</v>
      </c>
      <c r="L99" s="243" t="s">
        <v>40</v>
      </c>
      <c r="M99" s="244">
        <v>0.15</v>
      </c>
      <c r="N99" s="209">
        <f t="shared" si="9"/>
        <v>22.142499999999998</v>
      </c>
      <c r="O99" s="173"/>
      <c r="P99" s="211">
        <f t="shared" si="10"/>
        <v>0</v>
      </c>
      <c r="Q99" s="160"/>
    </row>
    <row r="100" spans="1:17" s="152" customFormat="1" ht="124.9" customHeight="1">
      <c r="A100" s="181">
        <v>16</v>
      </c>
      <c r="B100" s="167">
        <v>1</v>
      </c>
      <c r="C100" s="181" t="s">
        <v>358</v>
      </c>
      <c r="D100" s="180" t="s">
        <v>35</v>
      </c>
      <c r="E100" s="278" t="s">
        <v>383</v>
      </c>
      <c r="F100" s="250" t="s">
        <v>383</v>
      </c>
      <c r="G100" s="169" t="s">
        <v>384</v>
      </c>
      <c r="H100" s="212" t="s">
        <v>385</v>
      </c>
      <c r="I100" s="169">
        <v>3</v>
      </c>
      <c r="J100" s="208">
        <v>2.88</v>
      </c>
      <c r="K100" s="182">
        <v>12</v>
      </c>
      <c r="L100" s="243" t="s">
        <v>40</v>
      </c>
      <c r="M100" s="244">
        <v>0.15</v>
      </c>
      <c r="N100" s="209">
        <f t="shared" si="9"/>
        <v>2.448</v>
      </c>
      <c r="O100" s="173"/>
      <c r="P100" s="211">
        <f t="shared" si="10"/>
        <v>0</v>
      </c>
      <c r="Q100" s="160"/>
    </row>
    <row r="101" spans="1:17" s="152" customFormat="1" ht="124.9" customHeight="1">
      <c r="A101" s="181">
        <v>16</v>
      </c>
      <c r="B101" s="167">
        <v>2</v>
      </c>
      <c r="C101" s="181" t="s">
        <v>358</v>
      </c>
      <c r="D101" s="180" t="s">
        <v>35</v>
      </c>
      <c r="E101" s="278" t="s">
        <v>386</v>
      </c>
      <c r="F101" s="256" t="s">
        <v>387</v>
      </c>
      <c r="G101" s="169" t="s">
        <v>388</v>
      </c>
      <c r="H101" s="212" t="s">
        <v>389</v>
      </c>
      <c r="I101" s="169">
        <v>1</v>
      </c>
      <c r="J101" s="208">
        <v>5.21</v>
      </c>
      <c r="K101" s="182">
        <v>8</v>
      </c>
      <c r="L101" s="243" t="s">
        <v>40</v>
      </c>
      <c r="M101" s="244">
        <v>0.15</v>
      </c>
      <c r="N101" s="209">
        <f t="shared" si="9"/>
        <v>4.4284999999999997</v>
      </c>
      <c r="O101" s="173"/>
      <c r="P101" s="211">
        <f t="shared" si="10"/>
        <v>0</v>
      </c>
      <c r="Q101" s="160"/>
    </row>
    <row r="102" spans="1:17" s="152" customFormat="1" ht="124.9" customHeight="1">
      <c r="A102" s="181">
        <v>16</v>
      </c>
      <c r="B102" s="167">
        <v>3</v>
      </c>
      <c r="C102" s="181" t="s">
        <v>358</v>
      </c>
      <c r="D102" s="180" t="s">
        <v>35</v>
      </c>
      <c r="E102" s="278" t="s">
        <v>390</v>
      </c>
      <c r="F102" s="256" t="s">
        <v>391</v>
      </c>
      <c r="G102" s="169" t="s">
        <v>392</v>
      </c>
      <c r="H102" s="212" t="s">
        <v>393</v>
      </c>
      <c r="I102" s="169">
        <v>1</v>
      </c>
      <c r="J102" s="208">
        <v>12.34</v>
      </c>
      <c r="K102" s="182">
        <v>6</v>
      </c>
      <c r="L102" s="243" t="s">
        <v>40</v>
      </c>
      <c r="M102" s="244">
        <v>0.15</v>
      </c>
      <c r="N102" s="209">
        <f t="shared" si="9"/>
        <v>10.488999999999999</v>
      </c>
      <c r="O102" s="173"/>
      <c r="P102" s="211">
        <f t="shared" si="10"/>
        <v>0</v>
      </c>
      <c r="Q102" s="160"/>
    </row>
    <row r="103" spans="1:17" s="152" customFormat="1" ht="124.9" customHeight="1">
      <c r="A103" s="181">
        <v>16</v>
      </c>
      <c r="B103" s="167">
        <v>4</v>
      </c>
      <c r="C103" s="181" t="s">
        <v>358</v>
      </c>
      <c r="D103" s="180" t="s">
        <v>35</v>
      </c>
      <c r="E103" s="278" t="s">
        <v>394</v>
      </c>
      <c r="F103" s="250" t="s">
        <v>394</v>
      </c>
      <c r="G103" s="169" t="s">
        <v>395</v>
      </c>
      <c r="H103" s="212" t="s">
        <v>396</v>
      </c>
      <c r="I103" s="169">
        <v>3</v>
      </c>
      <c r="J103" s="208">
        <v>2.88</v>
      </c>
      <c r="K103" s="182">
        <v>12</v>
      </c>
      <c r="L103" s="243" t="s">
        <v>40</v>
      </c>
      <c r="M103" s="244">
        <v>0.15</v>
      </c>
      <c r="N103" s="209">
        <f t="shared" si="9"/>
        <v>2.448</v>
      </c>
      <c r="O103" s="173"/>
      <c r="P103" s="211">
        <f t="shared" si="10"/>
        <v>0</v>
      </c>
      <c r="Q103" s="160"/>
    </row>
    <row r="104" spans="1:17" s="152" customFormat="1" ht="124.9" customHeight="1">
      <c r="A104" s="181">
        <v>16</v>
      </c>
      <c r="B104" s="167">
        <v>5</v>
      </c>
      <c r="C104" s="181" t="s">
        <v>358</v>
      </c>
      <c r="D104" s="180" t="s">
        <v>35</v>
      </c>
      <c r="E104" s="278" t="s">
        <v>397</v>
      </c>
      <c r="F104" s="256" t="s">
        <v>398</v>
      </c>
      <c r="G104" s="169" t="s">
        <v>399</v>
      </c>
      <c r="H104" s="212" t="s">
        <v>400</v>
      </c>
      <c r="I104" s="169">
        <v>1</v>
      </c>
      <c r="J104" s="208">
        <v>3.53</v>
      </c>
      <c r="K104" s="182">
        <v>10</v>
      </c>
      <c r="L104" s="243" t="s">
        <v>40</v>
      </c>
      <c r="M104" s="244">
        <v>0.15</v>
      </c>
      <c r="N104" s="209">
        <f t="shared" si="9"/>
        <v>3.0004999999999997</v>
      </c>
      <c r="O104" s="173"/>
      <c r="P104" s="211">
        <f t="shared" si="10"/>
        <v>0</v>
      </c>
      <c r="Q104" s="160"/>
    </row>
    <row r="105" spans="1:17" s="152" customFormat="1" ht="124.9" customHeight="1">
      <c r="A105" s="181">
        <v>16</v>
      </c>
      <c r="B105" s="167">
        <v>6</v>
      </c>
      <c r="C105" s="181" t="s">
        <v>358</v>
      </c>
      <c r="D105" s="180" t="s">
        <v>35</v>
      </c>
      <c r="E105" s="278" t="s">
        <v>401</v>
      </c>
      <c r="F105" s="256" t="s">
        <v>402</v>
      </c>
      <c r="G105" s="169" t="s">
        <v>403</v>
      </c>
      <c r="H105" s="212" t="s">
        <v>404</v>
      </c>
      <c r="I105" s="169">
        <v>3</v>
      </c>
      <c r="J105" s="208">
        <v>6.15</v>
      </c>
      <c r="K105" s="182">
        <v>10</v>
      </c>
      <c r="L105" s="243" t="s">
        <v>40</v>
      </c>
      <c r="M105" s="244">
        <v>0.15</v>
      </c>
      <c r="N105" s="209">
        <f t="shared" si="9"/>
        <v>5.2275</v>
      </c>
      <c r="O105" s="173"/>
      <c r="P105" s="211">
        <f t="shared" si="10"/>
        <v>0</v>
      </c>
      <c r="Q105" s="160"/>
    </row>
    <row r="106" spans="1:17" s="152" customFormat="1" ht="124.9" customHeight="1">
      <c r="A106" s="181">
        <v>16</v>
      </c>
      <c r="B106" s="167">
        <v>7</v>
      </c>
      <c r="C106" s="181" t="s">
        <v>358</v>
      </c>
      <c r="D106" s="180" t="s">
        <v>35</v>
      </c>
      <c r="E106" s="278" t="s">
        <v>405</v>
      </c>
      <c r="F106" s="250" t="s">
        <v>405</v>
      </c>
      <c r="G106" s="169" t="s">
        <v>406</v>
      </c>
      <c r="H106" s="212" t="s">
        <v>407</v>
      </c>
      <c r="I106" s="169">
        <v>3</v>
      </c>
      <c r="J106" s="208">
        <v>5.98</v>
      </c>
      <c r="K106" s="182">
        <v>10</v>
      </c>
      <c r="L106" s="243" t="s">
        <v>40</v>
      </c>
      <c r="M106" s="244">
        <v>0.15</v>
      </c>
      <c r="N106" s="209">
        <f t="shared" si="9"/>
        <v>5.0830000000000002</v>
      </c>
      <c r="O106" s="173"/>
      <c r="P106" s="211">
        <f t="shared" si="10"/>
        <v>0</v>
      </c>
      <c r="Q106" s="160"/>
    </row>
    <row r="107" spans="1:17" s="152" customFormat="1" ht="124.9" customHeight="1">
      <c r="A107" s="181">
        <v>16</v>
      </c>
      <c r="B107" s="167">
        <v>8</v>
      </c>
      <c r="C107" s="181" t="s">
        <v>358</v>
      </c>
      <c r="D107" s="180" t="s">
        <v>35</v>
      </c>
      <c r="E107" s="278" t="s">
        <v>408</v>
      </c>
      <c r="F107" s="254" t="s">
        <v>408</v>
      </c>
      <c r="G107" s="169" t="s">
        <v>409</v>
      </c>
      <c r="H107" s="212" t="s">
        <v>410</v>
      </c>
      <c r="I107" s="169">
        <v>3</v>
      </c>
      <c r="J107" s="208">
        <v>3.53</v>
      </c>
      <c r="K107" s="182">
        <v>12</v>
      </c>
      <c r="L107" s="243" t="s">
        <v>40</v>
      </c>
      <c r="M107" s="244">
        <v>0.15</v>
      </c>
      <c r="N107" s="209">
        <f t="shared" si="9"/>
        <v>3.0004999999999997</v>
      </c>
      <c r="O107" s="173"/>
      <c r="P107" s="211">
        <f t="shared" si="10"/>
        <v>0</v>
      </c>
      <c r="Q107" s="160"/>
    </row>
    <row r="108" spans="1:17" s="152" customFormat="1" ht="124.9" customHeight="1">
      <c r="A108" s="181">
        <v>17</v>
      </c>
      <c r="B108" s="167">
        <v>1</v>
      </c>
      <c r="C108" s="180" t="s">
        <v>411</v>
      </c>
      <c r="D108" s="180" t="s">
        <v>35</v>
      </c>
      <c r="E108" s="277" t="s">
        <v>412</v>
      </c>
      <c r="F108" s="255" t="s">
        <v>413</v>
      </c>
      <c r="G108" s="169" t="s">
        <v>414</v>
      </c>
      <c r="H108" s="212" t="s">
        <v>415</v>
      </c>
      <c r="I108" s="169">
        <v>6</v>
      </c>
      <c r="J108" s="208">
        <v>4.8899999999999997</v>
      </c>
      <c r="K108" s="182">
        <v>12</v>
      </c>
      <c r="L108" s="243" t="s">
        <v>40</v>
      </c>
      <c r="M108" s="244">
        <v>0.15</v>
      </c>
      <c r="N108" s="209">
        <f t="shared" si="9"/>
        <v>4.1564999999999994</v>
      </c>
      <c r="O108" s="173"/>
      <c r="P108" s="211">
        <f t="shared" si="10"/>
        <v>0</v>
      </c>
      <c r="Q108" s="160"/>
    </row>
    <row r="109" spans="1:17" s="152" customFormat="1" ht="123" customHeight="1">
      <c r="A109" s="181">
        <v>17</v>
      </c>
      <c r="B109" s="167">
        <v>2</v>
      </c>
      <c r="C109" s="180" t="s">
        <v>411</v>
      </c>
      <c r="D109" s="180" t="s">
        <v>35</v>
      </c>
      <c r="E109" s="277" t="s">
        <v>416</v>
      </c>
      <c r="F109" s="255" t="s">
        <v>417</v>
      </c>
      <c r="G109" s="169" t="s">
        <v>418</v>
      </c>
      <c r="H109" s="212" t="s">
        <v>419</v>
      </c>
      <c r="I109" s="169">
        <v>1</v>
      </c>
      <c r="J109" s="208">
        <v>15.6</v>
      </c>
      <c r="K109" s="182">
        <v>6</v>
      </c>
      <c r="L109" s="243" t="s">
        <v>40</v>
      </c>
      <c r="M109" s="244">
        <v>0.1</v>
      </c>
      <c r="N109" s="209">
        <f>(J109*(1-M109))</f>
        <v>14.04</v>
      </c>
      <c r="O109" s="173"/>
      <c r="P109" s="211">
        <f>IF(O109&gt;=K109,(O109*N109),(O109*J109)*(1-C$10))</f>
        <v>0</v>
      </c>
      <c r="Q109" s="160"/>
    </row>
    <row r="110" spans="1:17" s="152" customFormat="1" ht="123" customHeight="1">
      <c r="A110" s="181">
        <v>17</v>
      </c>
      <c r="B110" s="167">
        <v>3</v>
      </c>
      <c r="C110" s="180" t="s">
        <v>411</v>
      </c>
      <c r="D110" s="180" t="s">
        <v>28</v>
      </c>
      <c r="E110" s="274" t="s">
        <v>420</v>
      </c>
      <c r="F110" s="252" t="s">
        <v>421</v>
      </c>
      <c r="G110" s="169">
        <v>59074</v>
      </c>
      <c r="H110" s="207" t="s">
        <v>422</v>
      </c>
      <c r="I110" s="169">
        <v>1</v>
      </c>
      <c r="J110" s="208">
        <v>2.84</v>
      </c>
      <c r="K110" s="182">
        <v>10</v>
      </c>
      <c r="L110" s="243" t="s">
        <v>40</v>
      </c>
      <c r="M110" s="244">
        <v>0.15</v>
      </c>
      <c r="N110" s="209">
        <f>(J110*(1-M110))</f>
        <v>2.4139999999999997</v>
      </c>
      <c r="O110" s="215"/>
      <c r="P110" s="211">
        <f>IF(O110&gt;=K110,(O110*N110),(O110*J110)*(1-C$10))</f>
        <v>0</v>
      </c>
      <c r="Q110" s="160"/>
    </row>
    <row r="111" spans="1:17" s="152" customFormat="1" ht="124.9" customHeight="1">
      <c r="A111" s="181">
        <v>17</v>
      </c>
      <c r="B111" s="167">
        <v>4</v>
      </c>
      <c r="C111" s="182" t="s">
        <v>423</v>
      </c>
      <c r="D111" s="180" t="s">
        <v>35</v>
      </c>
      <c r="E111" s="272" t="s">
        <v>424</v>
      </c>
      <c r="F111" s="250" t="s">
        <v>425</v>
      </c>
      <c r="G111" s="169" t="s">
        <v>426</v>
      </c>
      <c r="H111" s="212" t="s">
        <v>427</v>
      </c>
      <c r="I111" s="169">
        <v>1</v>
      </c>
      <c r="J111" s="208">
        <v>4.78</v>
      </c>
      <c r="K111" s="182">
        <v>10</v>
      </c>
      <c r="L111" s="243" t="s">
        <v>40</v>
      </c>
      <c r="M111" s="244">
        <v>0.3</v>
      </c>
      <c r="N111" s="209">
        <f t="shared" si="9"/>
        <v>3.3460000000000001</v>
      </c>
      <c r="O111" s="173"/>
      <c r="P111" s="211">
        <f t="shared" si="10"/>
        <v>0</v>
      </c>
      <c r="Q111" s="160"/>
    </row>
    <row r="112" spans="1:17" s="152" customFormat="1" ht="124.9" customHeight="1">
      <c r="A112" s="181">
        <v>17</v>
      </c>
      <c r="B112" s="167">
        <v>5</v>
      </c>
      <c r="C112" s="182" t="s">
        <v>423</v>
      </c>
      <c r="D112" s="180" t="s">
        <v>35</v>
      </c>
      <c r="E112" s="272" t="s">
        <v>428</v>
      </c>
      <c r="F112" s="250" t="s">
        <v>429</v>
      </c>
      <c r="G112" s="169" t="s">
        <v>430</v>
      </c>
      <c r="H112" s="212" t="s">
        <v>431</v>
      </c>
      <c r="I112" s="169">
        <v>1</v>
      </c>
      <c r="J112" s="208">
        <v>4.78</v>
      </c>
      <c r="K112" s="182">
        <v>10</v>
      </c>
      <c r="L112" s="243" t="s">
        <v>40</v>
      </c>
      <c r="M112" s="244">
        <v>0.3</v>
      </c>
      <c r="N112" s="209">
        <f t="shared" si="9"/>
        <v>3.3460000000000001</v>
      </c>
      <c r="O112" s="173"/>
      <c r="P112" s="211">
        <f t="shared" si="10"/>
        <v>0</v>
      </c>
      <c r="Q112" s="160"/>
    </row>
    <row r="113" spans="1:17" s="152" customFormat="1" ht="124.9" customHeight="1">
      <c r="A113" s="181">
        <v>17</v>
      </c>
      <c r="B113" s="167">
        <v>6</v>
      </c>
      <c r="C113" s="182" t="s">
        <v>423</v>
      </c>
      <c r="D113" s="180" t="s">
        <v>35</v>
      </c>
      <c r="E113" s="277" t="s">
        <v>432</v>
      </c>
      <c r="F113" s="255" t="s">
        <v>433</v>
      </c>
      <c r="G113" s="169" t="s">
        <v>434</v>
      </c>
      <c r="H113" s="212" t="s">
        <v>435</v>
      </c>
      <c r="I113" s="169">
        <v>1</v>
      </c>
      <c r="J113" s="208">
        <v>7.55</v>
      </c>
      <c r="K113" s="182">
        <v>10</v>
      </c>
      <c r="L113" s="243" t="s">
        <v>40</v>
      </c>
      <c r="M113" s="244">
        <v>0.3</v>
      </c>
      <c r="N113" s="209">
        <f t="shared" si="9"/>
        <v>5.2849999999999993</v>
      </c>
      <c r="O113" s="173"/>
      <c r="P113" s="211">
        <f t="shared" si="10"/>
        <v>0</v>
      </c>
      <c r="Q113" s="160"/>
    </row>
    <row r="114" spans="1:17" s="152" customFormat="1" ht="124.9" customHeight="1">
      <c r="A114" s="181">
        <v>18</v>
      </c>
      <c r="B114" s="167">
        <v>1</v>
      </c>
      <c r="C114" s="181" t="s">
        <v>436</v>
      </c>
      <c r="D114" s="180" t="s">
        <v>35</v>
      </c>
      <c r="E114" s="280" t="s">
        <v>437</v>
      </c>
      <c r="F114" s="259" t="s">
        <v>438</v>
      </c>
      <c r="G114" s="169" t="s">
        <v>439</v>
      </c>
      <c r="H114" s="212" t="s">
        <v>440</v>
      </c>
      <c r="I114" s="268">
        <v>3</v>
      </c>
      <c r="J114" s="208">
        <v>14.31</v>
      </c>
      <c r="K114" s="182">
        <v>6</v>
      </c>
      <c r="L114" s="246" t="s">
        <v>57</v>
      </c>
      <c r="M114" s="245">
        <v>0.25</v>
      </c>
      <c r="N114" s="209">
        <f t="shared" si="9"/>
        <v>10.7325</v>
      </c>
      <c r="O114" s="173"/>
      <c r="P114" s="211">
        <f t="shared" ref="P114:P117" si="11">IF(O114&gt;=K114,(O114*N114),(O114*J114))</f>
        <v>0</v>
      </c>
      <c r="Q114" s="160"/>
    </row>
    <row r="115" spans="1:17" s="152" customFormat="1" ht="124.9" customHeight="1">
      <c r="A115" s="181">
        <v>18</v>
      </c>
      <c r="B115" s="167">
        <v>2</v>
      </c>
      <c r="C115" s="181" t="s">
        <v>436</v>
      </c>
      <c r="D115" s="180" t="s">
        <v>35</v>
      </c>
      <c r="E115" s="280" t="s">
        <v>441</v>
      </c>
      <c r="F115" s="259" t="s">
        <v>442</v>
      </c>
      <c r="G115" s="169" t="s">
        <v>443</v>
      </c>
      <c r="H115" s="212" t="s">
        <v>444</v>
      </c>
      <c r="I115" s="169">
        <v>6</v>
      </c>
      <c r="J115" s="208">
        <v>9.5399999999999991</v>
      </c>
      <c r="K115" s="182">
        <v>12</v>
      </c>
      <c r="L115" s="246" t="s">
        <v>57</v>
      </c>
      <c r="M115" s="245">
        <v>0.25</v>
      </c>
      <c r="N115" s="209">
        <f t="shared" si="9"/>
        <v>7.1549999999999994</v>
      </c>
      <c r="O115" s="173"/>
      <c r="P115" s="211">
        <f t="shared" si="11"/>
        <v>0</v>
      </c>
      <c r="Q115" s="160"/>
    </row>
    <row r="116" spans="1:17" s="152" customFormat="1" ht="124.9" customHeight="1">
      <c r="A116" s="181">
        <v>18</v>
      </c>
      <c r="B116" s="167">
        <v>3</v>
      </c>
      <c r="C116" s="181" t="s">
        <v>436</v>
      </c>
      <c r="D116" s="180" t="s">
        <v>35</v>
      </c>
      <c r="E116" s="280" t="s">
        <v>445</v>
      </c>
      <c r="F116" s="259" t="s">
        <v>446</v>
      </c>
      <c r="G116" s="169" t="s">
        <v>447</v>
      </c>
      <c r="H116" s="212" t="s">
        <v>448</v>
      </c>
      <c r="I116" s="169">
        <v>3</v>
      </c>
      <c r="J116" s="208">
        <v>11.79</v>
      </c>
      <c r="K116" s="182">
        <v>6</v>
      </c>
      <c r="L116" s="246" t="s">
        <v>57</v>
      </c>
      <c r="M116" s="245">
        <v>0.4</v>
      </c>
      <c r="N116" s="209">
        <f t="shared" si="9"/>
        <v>7.073999999999999</v>
      </c>
      <c r="O116" s="173"/>
      <c r="P116" s="211">
        <f t="shared" si="11"/>
        <v>0</v>
      </c>
      <c r="Q116" s="160"/>
    </row>
    <row r="117" spans="1:17" s="152" customFormat="1" ht="124.9" customHeight="1">
      <c r="A117" s="181">
        <v>18</v>
      </c>
      <c r="B117" s="167">
        <v>4</v>
      </c>
      <c r="C117" s="181" t="s">
        <v>436</v>
      </c>
      <c r="D117" s="180" t="s">
        <v>35</v>
      </c>
      <c r="E117" s="280" t="s">
        <v>449</v>
      </c>
      <c r="F117" s="259" t="s">
        <v>450</v>
      </c>
      <c r="G117" s="169" t="s">
        <v>451</v>
      </c>
      <c r="H117" s="212" t="s">
        <v>452</v>
      </c>
      <c r="I117" s="169">
        <v>6</v>
      </c>
      <c r="J117" s="208">
        <v>6.64</v>
      </c>
      <c r="K117" s="182">
        <v>12</v>
      </c>
      <c r="L117" s="246" t="s">
        <v>57</v>
      </c>
      <c r="M117" s="245">
        <v>0.4</v>
      </c>
      <c r="N117" s="209">
        <f t="shared" si="9"/>
        <v>3.9839999999999995</v>
      </c>
      <c r="O117" s="173"/>
      <c r="P117" s="211">
        <f t="shared" si="11"/>
        <v>0</v>
      </c>
      <c r="Q117" s="160"/>
    </row>
    <row r="118" spans="1:17" s="152" customFormat="1" ht="135" customHeight="1">
      <c r="A118" s="181">
        <v>19</v>
      </c>
      <c r="B118" s="167">
        <v>1</v>
      </c>
      <c r="C118" s="181" t="s">
        <v>453</v>
      </c>
      <c r="D118" s="183" t="s">
        <v>454</v>
      </c>
      <c r="E118" s="278" t="s">
        <v>455</v>
      </c>
      <c r="F118" s="256" t="s">
        <v>456</v>
      </c>
      <c r="G118" s="172">
        <v>750411</v>
      </c>
      <c r="H118" s="212" t="s">
        <v>457</v>
      </c>
      <c r="I118" s="169">
        <v>1</v>
      </c>
      <c r="J118" s="208">
        <v>19.5</v>
      </c>
      <c r="K118" s="182">
        <v>6</v>
      </c>
      <c r="L118" s="243" t="s">
        <v>40</v>
      </c>
      <c r="M118" s="244">
        <v>0.15</v>
      </c>
      <c r="N118" s="209">
        <f>(J118*(1-M118))</f>
        <v>16.574999999999999</v>
      </c>
      <c r="O118" s="173"/>
      <c r="P118" s="211">
        <f>IF(O118&gt;=K118,(O118*N118),(O118*J118)*(1-C$10))</f>
        <v>0</v>
      </c>
      <c r="Q118" s="247" t="s">
        <v>33</v>
      </c>
    </row>
    <row r="119" spans="1:17" s="152" customFormat="1" ht="125.25" customHeight="1" collapsed="1">
      <c r="A119" s="181">
        <v>19</v>
      </c>
      <c r="B119" s="167">
        <v>2</v>
      </c>
      <c r="C119" s="181" t="s">
        <v>453</v>
      </c>
      <c r="D119" s="183" t="s">
        <v>454</v>
      </c>
      <c r="E119" s="278" t="s">
        <v>458</v>
      </c>
      <c r="F119" s="256" t="s">
        <v>459</v>
      </c>
      <c r="G119" s="172">
        <v>750410</v>
      </c>
      <c r="H119" s="212" t="s">
        <v>460</v>
      </c>
      <c r="I119" s="169">
        <v>12</v>
      </c>
      <c r="J119" s="208">
        <v>19.5</v>
      </c>
      <c r="K119" s="182">
        <v>6</v>
      </c>
      <c r="L119" s="243" t="s">
        <v>40</v>
      </c>
      <c r="M119" s="244">
        <v>0.15</v>
      </c>
      <c r="N119" s="209">
        <f>(J119*(1-M119))</f>
        <v>16.574999999999999</v>
      </c>
      <c r="O119" s="173"/>
      <c r="P119" s="211">
        <f>IF(O119&gt;=K119,(O119*N119),(O119*J119)*(1-C$10))</f>
        <v>0</v>
      </c>
      <c r="Q119" s="247" t="s">
        <v>33</v>
      </c>
    </row>
    <row r="120" spans="1:17" s="152" customFormat="1" ht="135" customHeight="1">
      <c r="A120" s="181">
        <v>19</v>
      </c>
      <c r="B120" s="167">
        <v>3</v>
      </c>
      <c r="C120" s="181" t="s">
        <v>453</v>
      </c>
      <c r="D120" s="183" t="s">
        <v>454</v>
      </c>
      <c r="E120" s="278" t="s">
        <v>461</v>
      </c>
      <c r="F120" s="256" t="s">
        <v>462</v>
      </c>
      <c r="G120" s="172">
        <v>2181</v>
      </c>
      <c r="H120" s="212" t="s">
        <v>463</v>
      </c>
      <c r="I120" s="169">
        <v>24</v>
      </c>
      <c r="J120" s="208">
        <v>14.41</v>
      </c>
      <c r="K120" s="182">
        <v>6</v>
      </c>
      <c r="L120" s="243" t="s">
        <v>40</v>
      </c>
      <c r="M120" s="244">
        <v>0.15</v>
      </c>
      <c r="N120" s="209">
        <f>(J120*(1-M120))</f>
        <v>12.2485</v>
      </c>
      <c r="O120" s="173"/>
      <c r="P120" s="211">
        <f>IF(O120&gt;=K120,(O120*N120),(O120*J120)*(1-C$10))</f>
        <v>0</v>
      </c>
      <c r="Q120" s="247" t="s">
        <v>33</v>
      </c>
    </row>
    <row r="121" spans="1:17" s="152" customFormat="1" ht="135" customHeight="1">
      <c r="A121" s="181">
        <v>19</v>
      </c>
      <c r="B121" s="167">
        <v>4</v>
      </c>
      <c r="C121" s="181" t="s">
        <v>453</v>
      </c>
      <c r="D121" s="183" t="s">
        <v>454</v>
      </c>
      <c r="E121" s="278" t="s">
        <v>464</v>
      </c>
      <c r="F121" s="256" t="s">
        <v>465</v>
      </c>
      <c r="G121" s="172">
        <v>750404</v>
      </c>
      <c r="H121" s="212" t="s">
        <v>466</v>
      </c>
      <c r="I121" s="169">
        <v>1</v>
      </c>
      <c r="J121" s="208">
        <v>11.81</v>
      </c>
      <c r="K121" s="182">
        <v>6</v>
      </c>
      <c r="L121" s="243" t="s">
        <v>40</v>
      </c>
      <c r="M121" s="244">
        <v>0.15</v>
      </c>
      <c r="N121" s="209">
        <f>(J121*(1-M121))</f>
        <v>10.038500000000001</v>
      </c>
      <c r="O121" s="173"/>
      <c r="P121" s="211">
        <f>IF(O121&gt;=K121,(O121*N121),(O121*J121)*(1-C$10))</f>
        <v>0</v>
      </c>
      <c r="Q121" s="247" t="s">
        <v>33</v>
      </c>
    </row>
    <row r="122" spans="1:17" s="152" customFormat="1" ht="135" customHeight="1">
      <c r="A122" s="181">
        <v>19</v>
      </c>
      <c r="B122" s="167">
        <v>5</v>
      </c>
      <c r="C122" s="181" t="s">
        <v>453</v>
      </c>
      <c r="D122" s="183" t="s">
        <v>454</v>
      </c>
      <c r="E122" s="278" t="s">
        <v>467</v>
      </c>
      <c r="F122" s="256" t="s">
        <v>468</v>
      </c>
      <c r="G122" s="172">
        <v>2186</v>
      </c>
      <c r="H122" s="212" t="s">
        <v>469</v>
      </c>
      <c r="I122" s="169">
        <v>1</v>
      </c>
      <c r="J122" s="208">
        <v>15.25</v>
      </c>
      <c r="K122" s="182">
        <v>6</v>
      </c>
      <c r="L122" s="243" t="s">
        <v>40</v>
      </c>
      <c r="M122" s="244">
        <v>0.15</v>
      </c>
      <c r="N122" s="209">
        <f>(J122*(1-M122))</f>
        <v>12.9625</v>
      </c>
      <c r="O122" s="173"/>
      <c r="P122" s="211">
        <f>IF(O122&gt;=K122,(O122*N122),(O122*J122)*(1-C$10))</f>
        <v>0</v>
      </c>
      <c r="Q122" s="247" t="s">
        <v>33</v>
      </c>
    </row>
    <row r="123" spans="1:17" s="152" customFormat="1" ht="135" customHeight="1">
      <c r="A123" s="181">
        <v>20</v>
      </c>
      <c r="B123" s="167">
        <v>1</v>
      </c>
      <c r="C123" s="181" t="s">
        <v>470</v>
      </c>
      <c r="D123" s="183" t="s">
        <v>454</v>
      </c>
      <c r="E123" s="278" t="s">
        <v>471</v>
      </c>
      <c r="F123" s="256" t="s">
        <v>472</v>
      </c>
      <c r="G123" s="169" t="s">
        <v>473</v>
      </c>
      <c r="H123" s="212" t="s">
        <v>474</v>
      </c>
      <c r="I123" s="169">
        <v>8</v>
      </c>
      <c r="J123" s="208">
        <v>2.65</v>
      </c>
      <c r="K123" s="182">
        <v>12</v>
      </c>
      <c r="L123" s="243" t="s">
        <v>40</v>
      </c>
      <c r="M123" s="244">
        <v>0.2</v>
      </c>
      <c r="N123" s="209">
        <f t="shared" si="9"/>
        <v>2.12</v>
      </c>
      <c r="O123" s="173"/>
      <c r="P123" s="211">
        <f t="shared" ref="P123:P131" si="12">IF(O123&gt;=K123,(O123*N123),(O123*J123)*(1-C$10))</f>
        <v>0</v>
      </c>
      <c r="Q123" s="160"/>
    </row>
    <row r="124" spans="1:17" s="152" customFormat="1" ht="135" customHeight="1">
      <c r="A124" s="181">
        <v>20</v>
      </c>
      <c r="B124" s="167">
        <v>2</v>
      </c>
      <c r="C124" s="181" t="s">
        <v>470</v>
      </c>
      <c r="D124" s="183" t="s">
        <v>454</v>
      </c>
      <c r="E124" s="278" t="s">
        <v>475</v>
      </c>
      <c r="F124" s="256" t="s">
        <v>476</v>
      </c>
      <c r="G124" s="169">
        <v>50091</v>
      </c>
      <c r="H124" s="212" t="s">
        <v>477</v>
      </c>
      <c r="I124" s="169">
        <v>8</v>
      </c>
      <c r="J124" s="208">
        <v>3.45</v>
      </c>
      <c r="K124" s="182">
        <v>12</v>
      </c>
      <c r="L124" s="243" t="s">
        <v>40</v>
      </c>
      <c r="M124" s="244">
        <v>0.2</v>
      </c>
      <c r="N124" s="209">
        <f t="shared" si="9"/>
        <v>2.7600000000000002</v>
      </c>
      <c r="O124" s="173"/>
      <c r="P124" s="211">
        <f t="shared" si="12"/>
        <v>0</v>
      </c>
      <c r="Q124" s="160"/>
    </row>
    <row r="125" spans="1:17" s="152" customFormat="1" ht="135" customHeight="1">
      <c r="A125" s="181">
        <v>20</v>
      </c>
      <c r="B125" s="167">
        <v>3</v>
      </c>
      <c r="C125" s="181" t="s">
        <v>470</v>
      </c>
      <c r="D125" s="183" t="s">
        <v>454</v>
      </c>
      <c r="E125" s="278" t="s">
        <v>478</v>
      </c>
      <c r="F125" s="256" t="s">
        <v>479</v>
      </c>
      <c r="G125" s="169" t="s">
        <v>480</v>
      </c>
      <c r="H125" s="212" t="s">
        <v>481</v>
      </c>
      <c r="I125" s="169">
        <v>8</v>
      </c>
      <c r="J125" s="208">
        <v>2.65</v>
      </c>
      <c r="K125" s="182">
        <v>12</v>
      </c>
      <c r="L125" s="243" t="s">
        <v>40</v>
      </c>
      <c r="M125" s="244">
        <v>0.2</v>
      </c>
      <c r="N125" s="209">
        <f t="shared" si="9"/>
        <v>2.12</v>
      </c>
      <c r="O125" s="173"/>
      <c r="P125" s="211">
        <f t="shared" si="12"/>
        <v>0</v>
      </c>
      <c r="Q125" s="160"/>
    </row>
    <row r="126" spans="1:17" s="152" customFormat="1" ht="135" customHeight="1">
      <c r="A126" s="181">
        <v>20</v>
      </c>
      <c r="B126" s="167">
        <v>4</v>
      </c>
      <c r="C126" s="181" t="s">
        <v>482</v>
      </c>
      <c r="D126" s="183" t="s">
        <v>454</v>
      </c>
      <c r="E126" s="278" t="s">
        <v>483</v>
      </c>
      <c r="F126" s="256" t="s">
        <v>484</v>
      </c>
      <c r="G126" s="169" t="s">
        <v>485</v>
      </c>
      <c r="H126" s="212" t="s">
        <v>486</v>
      </c>
      <c r="I126" s="169">
        <v>6</v>
      </c>
      <c r="J126" s="208">
        <v>8.67</v>
      </c>
      <c r="K126" s="182">
        <v>12</v>
      </c>
      <c r="L126" s="243" t="s">
        <v>40</v>
      </c>
      <c r="M126" s="244">
        <v>0.2</v>
      </c>
      <c r="N126" s="209">
        <f t="shared" si="9"/>
        <v>6.9359999999999999</v>
      </c>
      <c r="O126" s="173"/>
      <c r="P126" s="211">
        <f t="shared" si="12"/>
        <v>0</v>
      </c>
      <c r="Q126" s="160"/>
    </row>
    <row r="127" spans="1:17" s="152" customFormat="1" ht="135" customHeight="1">
      <c r="A127" s="181">
        <v>20</v>
      </c>
      <c r="B127" s="167">
        <v>5</v>
      </c>
      <c r="C127" s="181" t="s">
        <v>482</v>
      </c>
      <c r="D127" s="183" t="s">
        <v>454</v>
      </c>
      <c r="E127" s="278" t="s">
        <v>487</v>
      </c>
      <c r="F127" s="256" t="s">
        <v>488</v>
      </c>
      <c r="G127" s="169" t="s">
        <v>489</v>
      </c>
      <c r="H127" s="212" t="s">
        <v>490</v>
      </c>
      <c r="I127" s="169">
        <v>6</v>
      </c>
      <c r="J127" s="208">
        <v>8.67</v>
      </c>
      <c r="K127" s="182">
        <v>12</v>
      </c>
      <c r="L127" s="243" t="s">
        <v>40</v>
      </c>
      <c r="M127" s="244">
        <v>0.2</v>
      </c>
      <c r="N127" s="209">
        <f t="shared" si="9"/>
        <v>6.9359999999999999</v>
      </c>
      <c r="O127" s="173"/>
      <c r="P127" s="211">
        <f t="shared" si="12"/>
        <v>0</v>
      </c>
      <c r="Q127" s="160"/>
    </row>
    <row r="128" spans="1:17" s="152" customFormat="1" ht="135" customHeight="1">
      <c r="A128" s="181">
        <v>20</v>
      </c>
      <c r="B128" s="167">
        <v>6</v>
      </c>
      <c r="C128" s="181" t="s">
        <v>482</v>
      </c>
      <c r="D128" s="183" t="s">
        <v>454</v>
      </c>
      <c r="E128" s="278" t="s">
        <v>491</v>
      </c>
      <c r="F128" s="256" t="s">
        <v>492</v>
      </c>
      <c r="G128" s="169" t="s">
        <v>493</v>
      </c>
      <c r="H128" s="212" t="s">
        <v>494</v>
      </c>
      <c r="I128" s="169">
        <v>6</v>
      </c>
      <c r="J128" s="208">
        <v>8.67</v>
      </c>
      <c r="K128" s="182">
        <v>12</v>
      </c>
      <c r="L128" s="243" t="s">
        <v>40</v>
      </c>
      <c r="M128" s="244">
        <v>0.2</v>
      </c>
      <c r="N128" s="209">
        <f t="shared" si="9"/>
        <v>6.9359999999999999</v>
      </c>
      <c r="O128" s="173"/>
      <c r="P128" s="211">
        <f t="shared" si="12"/>
        <v>0</v>
      </c>
      <c r="Q128" s="160"/>
    </row>
    <row r="129" spans="1:17" s="152" customFormat="1" ht="135" customHeight="1">
      <c r="A129" s="181">
        <v>20</v>
      </c>
      <c r="B129" s="167">
        <v>7</v>
      </c>
      <c r="C129" s="181" t="s">
        <v>482</v>
      </c>
      <c r="D129" s="183" t="s">
        <v>454</v>
      </c>
      <c r="E129" s="278" t="s">
        <v>495</v>
      </c>
      <c r="F129" s="256" t="s">
        <v>496</v>
      </c>
      <c r="G129" s="169" t="s">
        <v>497</v>
      </c>
      <c r="H129" s="212" t="s">
        <v>498</v>
      </c>
      <c r="I129" s="169">
        <v>6</v>
      </c>
      <c r="J129" s="208">
        <v>8.67</v>
      </c>
      <c r="K129" s="182">
        <v>12</v>
      </c>
      <c r="L129" s="243" t="s">
        <v>40</v>
      </c>
      <c r="M129" s="244">
        <v>0.2</v>
      </c>
      <c r="N129" s="209">
        <f t="shared" si="9"/>
        <v>6.9359999999999999</v>
      </c>
      <c r="O129" s="173"/>
      <c r="P129" s="211">
        <f t="shared" si="12"/>
        <v>0</v>
      </c>
      <c r="Q129" s="160"/>
    </row>
    <row r="130" spans="1:17" s="152" customFormat="1" ht="135" customHeight="1">
      <c r="A130" s="181">
        <v>21</v>
      </c>
      <c r="B130" s="167">
        <v>1</v>
      </c>
      <c r="C130" s="181" t="s">
        <v>453</v>
      </c>
      <c r="D130" s="183" t="s">
        <v>454</v>
      </c>
      <c r="E130" s="278" t="s">
        <v>499</v>
      </c>
      <c r="F130" s="256" t="s">
        <v>500</v>
      </c>
      <c r="G130" s="169" t="s">
        <v>501</v>
      </c>
      <c r="H130" s="212" t="s">
        <v>502</v>
      </c>
      <c r="I130" s="169">
        <v>4</v>
      </c>
      <c r="J130" s="208">
        <v>4.38</v>
      </c>
      <c r="K130" s="182">
        <v>12</v>
      </c>
      <c r="L130" s="243" t="s">
        <v>40</v>
      </c>
      <c r="M130" s="244">
        <v>0.15</v>
      </c>
      <c r="N130" s="209">
        <f t="shared" si="9"/>
        <v>3.7229999999999999</v>
      </c>
      <c r="O130" s="173"/>
      <c r="P130" s="211">
        <f t="shared" si="12"/>
        <v>0</v>
      </c>
      <c r="Q130" s="160"/>
    </row>
    <row r="131" spans="1:17" s="152" customFormat="1" ht="135" customHeight="1">
      <c r="A131" s="181">
        <v>21</v>
      </c>
      <c r="B131" s="167">
        <v>2</v>
      </c>
      <c r="C131" s="181" t="s">
        <v>453</v>
      </c>
      <c r="D131" s="183" t="s">
        <v>454</v>
      </c>
      <c r="E131" s="278" t="s">
        <v>503</v>
      </c>
      <c r="F131" s="256" t="s">
        <v>504</v>
      </c>
      <c r="G131" s="169" t="s">
        <v>505</v>
      </c>
      <c r="H131" s="212" t="s">
        <v>506</v>
      </c>
      <c r="I131" s="169">
        <v>1</v>
      </c>
      <c r="J131" s="208">
        <v>4.83</v>
      </c>
      <c r="K131" s="182">
        <v>12</v>
      </c>
      <c r="L131" s="243" t="s">
        <v>40</v>
      </c>
      <c r="M131" s="244">
        <v>0.1</v>
      </c>
      <c r="N131" s="209">
        <f t="shared" si="9"/>
        <v>4.3470000000000004</v>
      </c>
      <c r="O131" s="173"/>
      <c r="P131" s="211">
        <f t="shared" si="12"/>
        <v>0</v>
      </c>
      <c r="Q131" s="160"/>
    </row>
    <row r="132" spans="1:17" s="152" customFormat="1" ht="125.25" customHeight="1" collapsed="1">
      <c r="A132" s="181">
        <v>21</v>
      </c>
      <c r="B132" s="167">
        <v>3</v>
      </c>
      <c r="C132" s="181" t="s">
        <v>507</v>
      </c>
      <c r="D132" s="183" t="s">
        <v>454</v>
      </c>
      <c r="E132" s="278" t="s">
        <v>508</v>
      </c>
      <c r="F132" s="256" t="s">
        <v>509</v>
      </c>
      <c r="G132" s="169" t="s">
        <v>510</v>
      </c>
      <c r="H132" s="212" t="s">
        <v>511</v>
      </c>
      <c r="I132" s="169">
        <v>12</v>
      </c>
      <c r="J132" s="208">
        <v>5.25</v>
      </c>
      <c r="K132" s="182">
        <v>48</v>
      </c>
      <c r="L132" s="246" t="s">
        <v>57</v>
      </c>
      <c r="M132" s="245">
        <v>0.27</v>
      </c>
      <c r="N132" s="209">
        <f t="shared" si="9"/>
        <v>3.8325</v>
      </c>
      <c r="O132" s="173"/>
      <c r="P132" s="211">
        <f>IF(O132&gt;=K132,(O132*N132),(O132*J132))</f>
        <v>0</v>
      </c>
      <c r="Q132" s="160"/>
    </row>
    <row r="133" spans="1:17" s="152" customFormat="1" ht="135" customHeight="1">
      <c r="A133" s="181">
        <v>21</v>
      </c>
      <c r="B133" s="167">
        <v>4</v>
      </c>
      <c r="C133" s="181" t="s">
        <v>512</v>
      </c>
      <c r="D133" s="183" t="s">
        <v>454</v>
      </c>
      <c r="E133" s="278" t="s">
        <v>513</v>
      </c>
      <c r="F133" s="256" t="s">
        <v>514</v>
      </c>
      <c r="G133" s="169" t="s">
        <v>515</v>
      </c>
      <c r="H133" s="212" t="s">
        <v>516</v>
      </c>
      <c r="I133" s="169">
        <v>1</v>
      </c>
      <c r="J133" s="208">
        <v>5.56</v>
      </c>
      <c r="K133" s="182">
        <v>12</v>
      </c>
      <c r="L133" s="243" t="s">
        <v>40</v>
      </c>
      <c r="M133" s="244">
        <v>0.1</v>
      </c>
      <c r="N133" s="209">
        <f>(J133*(1-M133))</f>
        <v>5.0039999999999996</v>
      </c>
      <c r="O133" s="173"/>
      <c r="P133" s="211">
        <f>IF(O133&gt;=K133,(O133*N133),(O133*J133)*(1-C$10))</f>
        <v>0</v>
      </c>
      <c r="Q133" s="160"/>
    </row>
    <row r="134" spans="1:17" s="152" customFormat="1" ht="135" customHeight="1">
      <c r="A134" s="181">
        <v>21</v>
      </c>
      <c r="B134" s="167">
        <v>5</v>
      </c>
      <c r="C134" s="181" t="s">
        <v>512</v>
      </c>
      <c r="D134" s="183" t="s">
        <v>454</v>
      </c>
      <c r="E134" s="278" t="s">
        <v>517</v>
      </c>
      <c r="F134" s="256" t="s">
        <v>518</v>
      </c>
      <c r="G134" s="169" t="s">
        <v>519</v>
      </c>
      <c r="H134" s="212" t="s">
        <v>520</v>
      </c>
      <c r="I134" s="169">
        <v>1</v>
      </c>
      <c r="J134" s="208">
        <v>5.56</v>
      </c>
      <c r="K134" s="182">
        <v>12</v>
      </c>
      <c r="L134" s="243" t="s">
        <v>40</v>
      </c>
      <c r="M134" s="244">
        <v>0.1</v>
      </c>
      <c r="N134" s="209">
        <f>(J134*(1-M134))</f>
        <v>5.0039999999999996</v>
      </c>
      <c r="O134" s="173"/>
      <c r="P134" s="211">
        <f>IF(O134&gt;=K134,(O134*N134),(O134*J134)*(1-C$10))</f>
        <v>0</v>
      </c>
      <c r="Q134" s="160"/>
    </row>
    <row r="135" spans="1:17" s="152" customFormat="1" ht="135" customHeight="1">
      <c r="A135" s="181">
        <v>21</v>
      </c>
      <c r="B135" s="167">
        <v>6</v>
      </c>
      <c r="C135" s="181" t="s">
        <v>521</v>
      </c>
      <c r="D135" s="183" t="s">
        <v>454</v>
      </c>
      <c r="E135" s="278" t="s">
        <v>522</v>
      </c>
      <c r="F135" s="256" t="s">
        <v>523</v>
      </c>
      <c r="G135" s="169" t="s">
        <v>524</v>
      </c>
      <c r="H135" s="212" t="s">
        <v>521</v>
      </c>
      <c r="I135" s="169">
        <v>24</v>
      </c>
      <c r="J135" s="208">
        <v>1.22</v>
      </c>
      <c r="K135" s="182">
        <v>48</v>
      </c>
      <c r="L135" s="243" t="s">
        <v>40</v>
      </c>
      <c r="M135" s="244">
        <v>0.2</v>
      </c>
      <c r="N135" s="209">
        <f t="shared" si="9"/>
        <v>0.97599999999999998</v>
      </c>
      <c r="O135" s="173"/>
      <c r="P135" s="211">
        <f t="shared" ref="P135" si="13">IF(O135&gt;=K135,(O135*N135),(O135*J135)*(1-C$10))</f>
        <v>0</v>
      </c>
      <c r="Q135" s="160"/>
    </row>
    <row r="136" spans="1:17" s="152" customFormat="1" ht="125.25" customHeight="1" collapsed="1">
      <c r="A136" s="181">
        <v>22</v>
      </c>
      <c r="B136" s="167">
        <v>1</v>
      </c>
      <c r="C136" s="181" t="s">
        <v>525</v>
      </c>
      <c r="D136" s="181" t="s">
        <v>525</v>
      </c>
      <c r="E136" s="278" t="s">
        <v>526</v>
      </c>
      <c r="F136" s="256" t="s">
        <v>527</v>
      </c>
      <c r="G136" s="170" t="s">
        <v>528</v>
      </c>
      <c r="H136" s="212" t="s">
        <v>529</v>
      </c>
      <c r="I136" s="169">
        <v>1</v>
      </c>
      <c r="J136" s="208">
        <v>6.39</v>
      </c>
      <c r="K136" s="182">
        <v>10</v>
      </c>
      <c r="L136" s="246" t="s">
        <v>57</v>
      </c>
      <c r="M136" s="245">
        <v>0.3</v>
      </c>
      <c r="N136" s="209">
        <f>(J136*(1-M136))</f>
        <v>4.4729999999999999</v>
      </c>
      <c r="O136" s="173"/>
      <c r="P136" s="211">
        <f>IF(O136&gt;=K136,(O136*N136),(O136*J136))</f>
        <v>0</v>
      </c>
      <c r="Q136" s="160"/>
    </row>
    <row r="137" spans="1:17" s="152" customFormat="1" ht="135" customHeight="1">
      <c r="A137" s="181">
        <v>22</v>
      </c>
      <c r="B137" s="167">
        <v>2</v>
      </c>
      <c r="C137" s="181" t="s">
        <v>525</v>
      </c>
      <c r="D137" s="181" t="s">
        <v>525</v>
      </c>
      <c r="E137" s="278" t="s">
        <v>530</v>
      </c>
      <c r="F137" s="256" t="s">
        <v>531</v>
      </c>
      <c r="G137" s="170" t="s">
        <v>532</v>
      </c>
      <c r="H137" s="212" t="s">
        <v>533</v>
      </c>
      <c r="I137" s="169">
        <v>1</v>
      </c>
      <c r="J137" s="208">
        <v>6.39</v>
      </c>
      <c r="K137" s="182">
        <v>10</v>
      </c>
      <c r="L137" s="246" t="s">
        <v>57</v>
      </c>
      <c r="M137" s="245">
        <v>0.3</v>
      </c>
      <c r="N137" s="209">
        <f>(J137*(1-M137))</f>
        <v>4.4729999999999999</v>
      </c>
      <c r="O137" s="173"/>
      <c r="P137" s="211">
        <f>IF(O137&gt;=K137,(O137*N137),(O137*J137))</f>
        <v>0</v>
      </c>
      <c r="Q137" s="160"/>
    </row>
    <row r="138" spans="1:17" s="152" customFormat="1" ht="135" customHeight="1">
      <c r="A138" s="181">
        <v>22</v>
      </c>
      <c r="B138" s="167">
        <v>3</v>
      </c>
      <c r="C138" s="181" t="s">
        <v>525</v>
      </c>
      <c r="D138" s="181" t="s">
        <v>525</v>
      </c>
      <c r="E138" s="278" t="s">
        <v>534</v>
      </c>
      <c r="F138" s="256" t="s">
        <v>535</v>
      </c>
      <c r="G138" s="170" t="s">
        <v>536</v>
      </c>
      <c r="H138" s="212" t="s">
        <v>537</v>
      </c>
      <c r="I138" s="169">
        <v>1</v>
      </c>
      <c r="J138" s="208">
        <v>6.39</v>
      </c>
      <c r="K138" s="182">
        <v>10</v>
      </c>
      <c r="L138" s="246" t="s">
        <v>57</v>
      </c>
      <c r="M138" s="245">
        <v>0.3</v>
      </c>
      <c r="N138" s="209">
        <f>(J138*(1-M138))</f>
        <v>4.4729999999999999</v>
      </c>
      <c r="O138" s="173"/>
      <c r="P138" s="211">
        <f>IF(O138&gt;=K138,(O138*N138),(O138*J138))</f>
        <v>0</v>
      </c>
      <c r="Q138" s="160"/>
    </row>
    <row r="139" spans="1:17" s="152" customFormat="1" ht="135" customHeight="1">
      <c r="A139" s="181">
        <v>22</v>
      </c>
      <c r="B139" s="167">
        <v>4</v>
      </c>
      <c r="C139" s="181" t="s">
        <v>525</v>
      </c>
      <c r="D139" s="181" t="s">
        <v>525</v>
      </c>
      <c r="E139" s="278" t="s">
        <v>538</v>
      </c>
      <c r="F139" s="256" t="s">
        <v>539</v>
      </c>
      <c r="G139" s="170" t="s">
        <v>540</v>
      </c>
      <c r="H139" s="212" t="s">
        <v>541</v>
      </c>
      <c r="I139" s="169">
        <v>1</v>
      </c>
      <c r="J139" s="208">
        <v>4.1900000000000004</v>
      </c>
      <c r="K139" s="182">
        <v>12</v>
      </c>
      <c r="L139" s="246" t="s">
        <v>57</v>
      </c>
      <c r="M139" s="245">
        <v>0.3</v>
      </c>
      <c r="N139" s="209">
        <f t="shared" si="9"/>
        <v>2.9330000000000003</v>
      </c>
      <c r="O139" s="173"/>
      <c r="P139" s="211">
        <f t="shared" ref="P139:P142" si="14">IF(O139&gt;=K139,(O139*N139),(O139*J139))</f>
        <v>0</v>
      </c>
      <c r="Q139" s="247" t="s">
        <v>33</v>
      </c>
    </row>
    <row r="140" spans="1:17" s="152" customFormat="1" ht="135" customHeight="1">
      <c r="A140" s="181">
        <v>22</v>
      </c>
      <c r="B140" s="167">
        <v>5</v>
      </c>
      <c r="C140" s="181" t="s">
        <v>525</v>
      </c>
      <c r="D140" s="181" t="s">
        <v>525</v>
      </c>
      <c r="E140" s="278" t="s">
        <v>542</v>
      </c>
      <c r="F140" s="256" t="s">
        <v>543</v>
      </c>
      <c r="G140" s="170" t="s">
        <v>544</v>
      </c>
      <c r="H140" s="212" t="s">
        <v>545</v>
      </c>
      <c r="I140" s="169">
        <v>1</v>
      </c>
      <c r="J140" s="208">
        <v>4.1900000000000004</v>
      </c>
      <c r="K140" s="182">
        <v>12</v>
      </c>
      <c r="L140" s="246" t="s">
        <v>57</v>
      </c>
      <c r="M140" s="245">
        <v>0.3</v>
      </c>
      <c r="N140" s="209">
        <f t="shared" si="9"/>
        <v>2.9330000000000003</v>
      </c>
      <c r="O140" s="173"/>
      <c r="P140" s="211">
        <f t="shared" si="14"/>
        <v>0</v>
      </c>
      <c r="Q140" s="247" t="s">
        <v>33</v>
      </c>
    </row>
    <row r="141" spans="1:17" s="152" customFormat="1" ht="135" customHeight="1">
      <c r="A141" s="181">
        <v>22</v>
      </c>
      <c r="B141" s="167">
        <v>6</v>
      </c>
      <c r="C141" s="181" t="s">
        <v>525</v>
      </c>
      <c r="D141" s="181" t="s">
        <v>525</v>
      </c>
      <c r="E141" s="278" t="s">
        <v>546</v>
      </c>
      <c r="F141" s="256" t="s">
        <v>547</v>
      </c>
      <c r="G141" s="170" t="s">
        <v>548</v>
      </c>
      <c r="H141" s="212" t="s">
        <v>549</v>
      </c>
      <c r="I141" s="169">
        <v>1</v>
      </c>
      <c r="J141" s="208">
        <v>7.9</v>
      </c>
      <c r="K141" s="182">
        <v>12</v>
      </c>
      <c r="L141" s="246" t="s">
        <v>57</v>
      </c>
      <c r="M141" s="245">
        <v>0.3</v>
      </c>
      <c r="N141" s="209">
        <f t="shared" si="9"/>
        <v>5.53</v>
      </c>
      <c r="O141" s="173"/>
      <c r="P141" s="211">
        <f t="shared" si="14"/>
        <v>0</v>
      </c>
      <c r="Q141" s="247" t="s">
        <v>33</v>
      </c>
    </row>
    <row r="142" spans="1:17" s="152" customFormat="1" ht="209.25">
      <c r="A142" s="181">
        <v>22</v>
      </c>
      <c r="B142" s="167">
        <v>7</v>
      </c>
      <c r="C142" s="181" t="s">
        <v>525</v>
      </c>
      <c r="D142" s="181" t="s">
        <v>525</v>
      </c>
      <c r="E142" s="278" t="s">
        <v>550</v>
      </c>
      <c r="F142" s="256" t="s">
        <v>551</v>
      </c>
      <c r="G142" s="170" t="s">
        <v>552</v>
      </c>
      <c r="H142" s="212" t="s">
        <v>553</v>
      </c>
      <c r="I142" s="169">
        <v>1</v>
      </c>
      <c r="J142" s="208">
        <v>17.62</v>
      </c>
      <c r="K142" s="182">
        <v>8</v>
      </c>
      <c r="L142" s="246" t="s">
        <v>57</v>
      </c>
      <c r="M142" s="245">
        <v>0.3</v>
      </c>
      <c r="N142" s="209">
        <f t="shared" si="9"/>
        <v>12.334</v>
      </c>
      <c r="O142" s="173"/>
      <c r="P142" s="211">
        <f t="shared" si="14"/>
        <v>0</v>
      </c>
      <c r="Q142" s="160"/>
    </row>
    <row r="143" spans="1:17" s="126" customFormat="1" ht="21.75" customHeight="1">
      <c r="C143" s="219"/>
      <c r="D143" s="219"/>
      <c r="E143" s="281"/>
      <c r="F143" s="220"/>
      <c r="G143" s="197"/>
      <c r="H143" s="221"/>
      <c r="I143" s="222"/>
      <c r="J143" s="223"/>
      <c r="K143" s="224"/>
      <c r="L143" s="224"/>
      <c r="M143" s="225"/>
      <c r="N143" s="226"/>
      <c r="O143" s="202"/>
      <c r="P143" s="160"/>
      <c r="Q143" s="160"/>
    </row>
    <row r="144" spans="1:17" s="152" customFormat="1" ht="43.5" customHeight="1">
      <c r="A144" s="152" t="s">
        <v>554</v>
      </c>
      <c r="C144" s="219"/>
      <c r="D144" s="219"/>
      <c r="E144" s="281"/>
      <c r="F144" s="227"/>
      <c r="G144" s="153"/>
      <c r="H144" s="221"/>
      <c r="I144" s="222"/>
      <c r="J144" s="223"/>
      <c r="K144" s="224"/>
      <c r="L144" s="224"/>
      <c r="M144" s="225"/>
      <c r="N144" s="226"/>
      <c r="O144" s="202"/>
      <c r="P144" s="160"/>
      <c r="Q144" s="160"/>
    </row>
    <row r="145" spans="1:68" s="1" customFormat="1" ht="54.95" customHeight="1">
      <c r="C145" s="228"/>
      <c r="D145" s="228"/>
      <c r="E145" s="281"/>
      <c r="F145" s="220"/>
      <c r="G145" s="197"/>
      <c r="H145" s="221"/>
      <c r="I145" s="222"/>
      <c r="J145" s="223"/>
      <c r="K145" s="224"/>
      <c r="L145" s="224"/>
      <c r="M145" s="225"/>
      <c r="N145" s="226"/>
      <c r="O145" s="202"/>
      <c r="P145" s="160"/>
      <c r="Q145" s="160"/>
      <c r="R145" s="160"/>
    </row>
    <row r="146" spans="1:68" s="202" customFormat="1" ht="135" customHeight="1">
      <c r="A146"/>
      <c r="B146"/>
      <c r="C146" s="228"/>
      <c r="D146" s="228"/>
      <c r="E146" s="281"/>
      <c r="F146" s="220"/>
      <c r="G146" s="197"/>
      <c r="H146" s="221"/>
      <c r="I146" s="222"/>
      <c r="J146" s="223"/>
      <c r="K146" s="224"/>
      <c r="L146" s="224"/>
      <c r="M146" s="225"/>
      <c r="N146" s="226"/>
      <c r="P146" s="160"/>
      <c r="Q146" s="160"/>
      <c r="R146" s="160"/>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row>
    <row r="147" spans="1:68" s="202" customFormat="1" ht="135" customHeight="1">
      <c r="A147"/>
      <c r="B147"/>
      <c r="C147" s="228"/>
      <c r="D147" s="228"/>
      <c r="E147" s="281"/>
      <c r="F147" s="220"/>
      <c r="G147" s="197"/>
      <c r="H147" s="221"/>
      <c r="I147" s="222"/>
      <c r="J147" s="223"/>
      <c r="K147" s="224"/>
      <c r="L147" s="224"/>
      <c r="M147" s="225"/>
      <c r="N147" s="226"/>
      <c r="P147" s="160"/>
      <c r="Q147" s="160"/>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row>
    <row r="148" spans="1:68" s="202" customFormat="1" ht="135" customHeight="1">
      <c r="A148"/>
      <c r="B148"/>
      <c r="C148" s="228"/>
      <c r="D148" s="228"/>
      <c r="E148" s="281"/>
      <c r="F148" s="220"/>
      <c r="G148" s="197"/>
      <c r="H148" s="221"/>
      <c r="I148" s="222"/>
      <c r="J148" s="223"/>
      <c r="K148" s="224"/>
      <c r="L148" s="224"/>
      <c r="M148" s="225"/>
      <c r="N148" s="226"/>
      <c r="P148" s="160"/>
      <c r="Q148" s="160"/>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row>
    <row r="149" spans="1:68" s="202" customFormat="1" ht="135" customHeight="1">
      <c r="A149"/>
      <c r="B149"/>
      <c r="C149" s="228"/>
      <c r="D149" s="228"/>
      <c r="E149" s="281"/>
      <c r="F149" s="220"/>
      <c r="G149" s="197"/>
      <c r="H149" s="221"/>
      <c r="I149" s="222"/>
      <c r="J149" s="223"/>
      <c r="K149" s="224"/>
      <c r="L149" s="224"/>
      <c r="M149" s="225"/>
      <c r="N149" s="226"/>
      <c r="P149" s="160"/>
      <c r="Q149" s="160"/>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row>
    <row r="150" spans="1:68" s="202" customFormat="1" ht="23.25" customHeight="1">
      <c r="A150"/>
      <c r="B150"/>
      <c r="C150" s="228"/>
      <c r="D150" s="228"/>
      <c r="E150" s="281"/>
      <c r="F150" s="220"/>
      <c r="G150" s="197"/>
      <c r="H150" s="221"/>
      <c r="I150" s="222"/>
      <c r="J150" s="223"/>
      <c r="K150" s="224"/>
      <c r="L150" s="224"/>
      <c r="M150" s="225"/>
      <c r="N150" s="226"/>
      <c r="P150" s="160"/>
      <c r="Q150" s="16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row>
    <row r="151" spans="1:68" s="202" customFormat="1" ht="135" customHeight="1">
      <c r="A151"/>
      <c r="B151"/>
      <c r="C151" s="228"/>
      <c r="D151" s="228"/>
      <c r="E151" s="281"/>
      <c r="F151" s="220"/>
      <c r="G151" s="197"/>
      <c r="H151" s="221"/>
      <c r="I151" s="222"/>
      <c r="J151" s="223"/>
      <c r="K151" s="224"/>
      <c r="L151" s="224"/>
      <c r="M151" s="225"/>
      <c r="N151" s="226"/>
      <c r="P151" s="160"/>
      <c r="Q151" s="160"/>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row>
    <row r="152" spans="1:68" s="202" customFormat="1" ht="135" customHeight="1">
      <c r="A152"/>
      <c r="B152"/>
      <c r="C152" s="228"/>
      <c r="D152" s="228"/>
      <c r="E152" s="281"/>
      <c r="F152" s="220"/>
      <c r="G152" s="197"/>
      <c r="H152" s="221"/>
      <c r="I152" s="222"/>
      <c r="J152" s="223"/>
      <c r="K152" s="224"/>
      <c r="L152" s="224"/>
      <c r="M152" s="225"/>
      <c r="N152" s="226"/>
      <c r="P152" s="160"/>
      <c r="Q152" s="160"/>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row>
    <row r="153" spans="1:68" s="202" customFormat="1" ht="135" customHeight="1">
      <c r="A153"/>
      <c r="B153"/>
      <c r="C153" s="228"/>
      <c r="D153" s="228"/>
      <c r="E153" s="281"/>
      <c r="F153" s="220"/>
      <c r="G153" s="197"/>
      <c r="H153" s="221"/>
      <c r="I153" s="222"/>
      <c r="J153" s="223"/>
      <c r="K153" s="224"/>
      <c r="L153" s="224"/>
      <c r="M153" s="225"/>
      <c r="N153" s="226"/>
      <c r="P153" s="160"/>
      <c r="Q153" s="160"/>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row>
    <row r="154" spans="1:68" s="202" customFormat="1" ht="135" customHeight="1">
      <c r="A154"/>
      <c r="B154"/>
      <c r="C154" s="228"/>
      <c r="D154" s="228"/>
      <c r="E154" s="281"/>
      <c r="F154" s="220"/>
      <c r="G154" s="197"/>
      <c r="H154" s="221"/>
      <c r="I154" s="222"/>
      <c r="J154" s="223"/>
      <c r="K154" s="224"/>
      <c r="L154" s="224"/>
      <c r="M154" s="225"/>
      <c r="N154" s="226"/>
      <c r="P154" s="160"/>
      <c r="Q154" s="160"/>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row>
    <row r="155" spans="1:68" s="202" customFormat="1" ht="135" customHeight="1">
      <c r="A155"/>
      <c r="B155"/>
      <c r="C155" s="228"/>
      <c r="D155" s="228"/>
      <c r="E155" s="281"/>
      <c r="F155" s="220"/>
      <c r="G155" s="197"/>
      <c r="H155" s="221"/>
      <c r="I155" s="222"/>
      <c r="J155" s="223"/>
      <c r="K155" s="224"/>
      <c r="L155" s="224"/>
      <c r="M155" s="225"/>
      <c r="N155" s="226"/>
      <c r="P155" s="160"/>
      <c r="Q155" s="160"/>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row>
    <row r="156" spans="1:68" s="202" customFormat="1" ht="135" customHeight="1">
      <c r="A156"/>
      <c r="B156"/>
      <c r="C156" s="228"/>
      <c r="D156" s="228"/>
      <c r="E156" s="281"/>
      <c r="F156" s="220"/>
      <c r="G156" s="197"/>
      <c r="H156" s="221"/>
      <c r="I156" s="222"/>
      <c r="J156" s="223"/>
      <c r="K156" s="224"/>
      <c r="L156" s="224"/>
      <c r="M156" s="225"/>
      <c r="N156" s="226"/>
      <c r="P156" s="160"/>
      <c r="Q156" s="160"/>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row>
    <row r="157" spans="1:68" s="202" customFormat="1" ht="135" customHeight="1">
      <c r="A157"/>
      <c r="B157"/>
      <c r="C157" s="228"/>
      <c r="D157" s="228"/>
      <c r="E157" s="281"/>
      <c r="F157" s="220"/>
      <c r="G157" s="197"/>
      <c r="H157" s="221"/>
      <c r="I157" s="222"/>
      <c r="J157" s="223"/>
      <c r="K157" s="224"/>
      <c r="L157" s="224"/>
      <c r="M157" s="225"/>
      <c r="N157" s="226"/>
      <c r="P157" s="160"/>
      <c r="Q157" s="160"/>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row>
    <row r="158" spans="1:68" s="202" customFormat="1" ht="135" customHeight="1">
      <c r="A158"/>
      <c r="B158"/>
      <c r="C158" s="228"/>
      <c r="D158" s="228"/>
      <c r="E158" s="281"/>
      <c r="F158" s="220"/>
      <c r="G158" s="197"/>
      <c r="H158" s="221"/>
      <c r="I158" s="222"/>
      <c r="J158" s="223"/>
      <c r="K158" s="224"/>
      <c r="L158" s="224"/>
      <c r="M158" s="225"/>
      <c r="N158" s="226"/>
      <c r="P158" s="160"/>
      <c r="Q158" s="160"/>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row>
    <row r="159" spans="1:68" s="202" customFormat="1" ht="135" customHeight="1">
      <c r="A159"/>
      <c r="B159"/>
      <c r="C159" s="228"/>
      <c r="D159" s="228"/>
      <c r="E159" s="281"/>
      <c r="F159" s="220"/>
      <c r="G159" s="197"/>
      <c r="H159" s="221"/>
      <c r="I159" s="222"/>
      <c r="J159" s="223"/>
      <c r="K159" s="224"/>
      <c r="L159" s="224"/>
      <c r="M159" s="225"/>
      <c r="N159" s="226"/>
      <c r="P159" s="160"/>
      <c r="Q159" s="160"/>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row>
    <row r="160" spans="1:68" s="202" customFormat="1" ht="135" customHeight="1">
      <c r="A160"/>
      <c r="B160"/>
      <c r="C160" s="228"/>
      <c r="D160" s="228"/>
      <c r="E160" s="281"/>
      <c r="F160" s="220"/>
      <c r="G160" s="197"/>
      <c r="H160" s="221"/>
      <c r="I160" s="222"/>
      <c r="J160" s="223"/>
      <c r="K160" s="224"/>
      <c r="L160" s="224"/>
      <c r="M160" s="225"/>
      <c r="N160" s="226"/>
      <c r="P160" s="160"/>
      <c r="Q160" s="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row>
    <row r="161" spans="1:68" s="202" customFormat="1" ht="135" customHeight="1">
      <c r="A161"/>
      <c r="B161"/>
      <c r="C161" s="228"/>
      <c r="D161" s="228"/>
      <c r="E161" s="281"/>
      <c r="F161" s="220"/>
      <c r="G161" s="197"/>
      <c r="H161" s="221"/>
      <c r="I161" s="222"/>
      <c r="J161" s="223"/>
      <c r="K161" s="224"/>
      <c r="L161" s="224"/>
      <c r="M161" s="225"/>
      <c r="N161" s="226"/>
      <c r="P161" s="160"/>
      <c r="Q161" s="160"/>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row>
    <row r="162" spans="1:68" s="202" customFormat="1" ht="135" customHeight="1">
      <c r="A162"/>
      <c r="B162"/>
      <c r="C162" s="228"/>
      <c r="D162" s="228"/>
      <c r="E162" s="281"/>
      <c r="F162" s="220"/>
      <c r="G162" s="197"/>
      <c r="H162" s="221"/>
      <c r="I162" s="222"/>
      <c r="J162" s="223"/>
      <c r="K162" s="224"/>
      <c r="L162" s="224"/>
      <c r="M162" s="225"/>
      <c r="N162" s="226"/>
      <c r="P162" s="160"/>
      <c r="Q162" s="160"/>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row>
    <row r="163" spans="1:68" s="202" customFormat="1" ht="135" customHeight="1">
      <c r="A163"/>
      <c r="B163"/>
      <c r="C163" s="228"/>
      <c r="D163" s="228"/>
      <c r="E163" s="281"/>
      <c r="F163" s="220"/>
      <c r="G163" s="197"/>
      <c r="H163" s="221"/>
      <c r="I163" s="222"/>
      <c r="J163" s="223"/>
      <c r="K163" s="224"/>
      <c r="L163" s="224"/>
      <c r="M163" s="225"/>
      <c r="N163" s="226"/>
      <c r="P163" s="160"/>
      <c r="Q163" s="160"/>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row>
    <row r="164" spans="1:68" s="202" customFormat="1" ht="135" customHeight="1">
      <c r="A164"/>
      <c r="B164"/>
      <c r="C164" s="228"/>
      <c r="D164" s="228"/>
      <c r="E164" s="281"/>
      <c r="F164" s="220"/>
      <c r="G164" s="197"/>
      <c r="H164" s="221"/>
      <c r="I164" s="222"/>
      <c r="J164" s="223"/>
      <c r="K164" s="224"/>
      <c r="L164" s="224"/>
      <c r="M164" s="225"/>
      <c r="N164" s="226"/>
      <c r="P164" s="160"/>
      <c r="Q164" s="160"/>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row>
    <row r="165" spans="1:68" s="202" customFormat="1" ht="135" customHeight="1">
      <c r="A165"/>
      <c r="B165"/>
      <c r="C165" s="228"/>
      <c r="D165" s="228"/>
      <c r="E165" s="281"/>
      <c r="F165" s="220"/>
      <c r="G165" s="197"/>
      <c r="H165" s="221"/>
      <c r="I165" s="222"/>
      <c r="J165" s="223"/>
      <c r="K165" s="224"/>
      <c r="L165" s="224"/>
      <c r="M165" s="225"/>
      <c r="N165" s="226"/>
      <c r="P165" s="160"/>
      <c r="Q165" s="160"/>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row>
    <row r="166" spans="1:68" s="202" customFormat="1" ht="135" customHeight="1">
      <c r="A166"/>
      <c r="B166"/>
      <c r="C166" s="228"/>
      <c r="D166" s="228"/>
      <c r="E166" s="281"/>
      <c r="F166" s="220"/>
      <c r="G166" s="197"/>
      <c r="H166" s="221"/>
      <c r="I166" s="222"/>
      <c r="J166" s="223"/>
      <c r="K166" s="224"/>
      <c r="L166" s="224"/>
      <c r="M166" s="225"/>
      <c r="N166" s="226"/>
      <c r="P166" s="160"/>
      <c r="Q166" s="160"/>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row>
    <row r="167" spans="1:68" s="202" customFormat="1" ht="135" customHeight="1">
      <c r="A167"/>
      <c r="B167"/>
      <c r="C167" s="228"/>
      <c r="D167" s="228"/>
      <c r="E167" s="281"/>
      <c r="F167" s="220"/>
      <c r="G167" s="197"/>
      <c r="H167" s="221"/>
      <c r="I167" s="222"/>
      <c r="J167" s="223"/>
      <c r="K167" s="224"/>
      <c r="L167" s="224"/>
      <c r="M167" s="225"/>
      <c r="N167" s="226"/>
      <c r="P167" s="160"/>
      <c r="Q167" s="160"/>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row>
    <row r="168" spans="1:68" s="202" customFormat="1" ht="135" customHeight="1">
      <c r="A168"/>
      <c r="B168"/>
      <c r="C168" s="228"/>
      <c r="D168" s="228"/>
      <c r="E168" s="281"/>
      <c r="F168" s="220"/>
      <c r="G168" s="197"/>
      <c r="H168" s="221"/>
      <c r="I168" s="222"/>
      <c r="J168" s="223"/>
      <c r="K168" s="224"/>
      <c r="L168" s="224"/>
      <c r="M168" s="225"/>
      <c r="N168" s="226"/>
      <c r="P168" s="160"/>
      <c r="Q168" s="160"/>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row>
    <row r="169" spans="1:68" s="202" customFormat="1" ht="135" customHeight="1">
      <c r="A169"/>
      <c r="B169"/>
      <c r="C169" s="228"/>
      <c r="D169" s="228"/>
      <c r="E169" s="281"/>
      <c r="F169" s="220"/>
      <c r="G169" s="197"/>
      <c r="H169" s="221"/>
      <c r="I169" s="222"/>
      <c r="J169" s="223"/>
      <c r="K169" s="224"/>
      <c r="L169" s="224"/>
      <c r="M169" s="225"/>
      <c r="N169" s="226"/>
      <c r="P169" s="160"/>
      <c r="Q169" s="160"/>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row>
    <row r="170" spans="1:68" s="202" customFormat="1" ht="135" customHeight="1">
      <c r="A170"/>
      <c r="B170"/>
      <c r="C170" s="228"/>
      <c r="D170" s="228"/>
      <c r="E170" s="281"/>
      <c r="F170" s="220"/>
      <c r="G170" s="197"/>
      <c r="H170" s="221"/>
      <c r="I170" s="222"/>
      <c r="J170" s="223"/>
      <c r="K170" s="224"/>
      <c r="L170" s="224"/>
      <c r="M170" s="225"/>
      <c r="N170" s="226"/>
      <c r="P170" s="160"/>
      <c r="Q170" s="16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row>
    <row r="171" spans="1:68" s="202" customFormat="1" ht="135" customHeight="1">
      <c r="A171"/>
      <c r="B171"/>
      <c r="C171" s="228"/>
      <c r="D171" s="228"/>
      <c r="E171" s="281"/>
      <c r="F171" s="220"/>
      <c r="G171" s="197"/>
      <c r="H171" s="221"/>
      <c r="I171" s="222"/>
      <c r="J171" s="223"/>
      <c r="K171" s="224"/>
      <c r="L171" s="224"/>
      <c r="M171" s="225"/>
      <c r="N171" s="226"/>
      <c r="P171" s="160"/>
      <c r="Q171" s="160"/>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row>
    <row r="172" spans="1:68" s="202" customFormat="1" ht="135" customHeight="1">
      <c r="A172"/>
      <c r="B172"/>
      <c r="C172" s="228"/>
      <c r="D172" s="228"/>
      <c r="E172" s="281"/>
      <c r="F172" s="220"/>
      <c r="G172" s="197"/>
      <c r="H172" s="221"/>
      <c r="I172" s="222"/>
      <c r="J172" s="223"/>
      <c r="K172" s="224"/>
      <c r="L172" s="224"/>
      <c r="M172" s="225"/>
      <c r="N172" s="226"/>
      <c r="P172" s="160"/>
      <c r="Q172" s="160"/>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row>
    <row r="173" spans="1:68" s="202" customFormat="1" ht="135" customHeight="1">
      <c r="A173"/>
      <c r="B173"/>
      <c r="C173" s="228"/>
      <c r="D173" s="228"/>
      <c r="E173" s="281"/>
      <c r="F173" s="220"/>
      <c r="G173" s="197"/>
      <c r="H173" s="221"/>
      <c r="I173" s="222"/>
      <c r="J173" s="223"/>
      <c r="K173" s="224"/>
      <c r="L173" s="224"/>
      <c r="M173" s="225"/>
      <c r="N173" s="226"/>
      <c r="P173" s="160"/>
      <c r="Q173" s="160"/>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row>
    <row r="174" spans="1:68" s="202" customFormat="1" ht="135" customHeight="1">
      <c r="A174"/>
      <c r="B174"/>
      <c r="C174" s="228"/>
      <c r="D174" s="228"/>
      <c r="E174" s="281"/>
      <c r="F174" s="220"/>
      <c r="G174" s="197"/>
      <c r="H174" s="221"/>
      <c r="I174" s="222"/>
      <c r="J174" s="223"/>
      <c r="K174" s="224"/>
      <c r="L174" s="224"/>
      <c r="M174" s="225"/>
      <c r="N174" s="226"/>
      <c r="P174" s="160"/>
      <c r="Q174" s="160"/>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row>
    <row r="175" spans="1:68" s="202" customFormat="1" ht="135" customHeight="1">
      <c r="A175"/>
      <c r="B175"/>
      <c r="C175" s="228"/>
      <c r="D175" s="228"/>
      <c r="E175" s="281"/>
      <c r="F175" s="220"/>
      <c r="G175" s="197"/>
      <c r="H175" s="221"/>
      <c r="I175" s="222"/>
      <c r="J175" s="223"/>
      <c r="K175" s="224"/>
      <c r="L175" s="224"/>
      <c r="M175" s="225"/>
      <c r="N175" s="226"/>
      <c r="P175" s="160"/>
      <c r="Q175" s="160"/>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row>
    <row r="176" spans="1:68" s="202" customFormat="1" ht="135" customHeight="1">
      <c r="A176"/>
      <c r="B176"/>
      <c r="C176" s="228"/>
      <c r="D176" s="228"/>
      <c r="E176" s="281"/>
      <c r="F176" s="220"/>
      <c r="G176" s="197"/>
      <c r="H176" s="221"/>
      <c r="I176" s="222"/>
      <c r="J176" s="223"/>
      <c r="K176" s="224"/>
      <c r="L176" s="224"/>
      <c r="M176" s="225"/>
      <c r="N176" s="226"/>
      <c r="P176" s="160"/>
      <c r="Q176" s="160"/>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row>
    <row r="177" spans="1:68" s="202" customFormat="1" ht="135" customHeight="1">
      <c r="A177"/>
      <c r="B177"/>
      <c r="C177" s="228"/>
      <c r="D177" s="228"/>
      <c r="E177" s="281"/>
      <c r="F177" s="220"/>
      <c r="G177" s="197"/>
      <c r="H177" s="221"/>
      <c r="I177" s="222"/>
      <c r="J177" s="223"/>
      <c r="K177" s="224"/>
      <c r="L177" s="224"/>
      <c r="M177" s="225"/>
      <c r="N177" s="226"/>
      <c r="P177" s="160"/>
      <c r="Q177" s="160"/>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row>
    <row r="178" spans="1:68" s="202" customFormat="1" ht="135" customHeight="1">
      <c r="A178"/>
      <c r="B178"/>
      <c r="C178" s="228"/>
      <c r="D178" s="228"/>
      <c r="E178" s="281"/>
      <c r="F178" s="220"/>
      <c r="G178" s="197"/>
      <c r="H178" s="221"/>
      <c r="I178" s="222"/>
      <c r="J178" s="223"/>
      <c r="K178" s="224"/>
      <c r="L178" s="224"/>
      <c r="M178" s="225"/>
      <c r="N178" s="226"/>
      <c r="P178" s="160"/>
      <c r="Q178" s="160"/>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row>
    <row r="179" spans="1:68" s="202" customFormat="1" ht="135" customHeight="1">
      <c r="A179"/>
      <c r="B179"/>
      <c r="C179" s="228"/>
      <c r="D179" s="228"/>
      <c r="E179" s="281"/>
      <c r="F179" s="220"/>
      <c r="G179" s="197"/>
      <c r="H179" s="221"/>
      <c r="I179" s="222"/>
      <c r="J179" s="223"/>
      <c r="K179" s="224"/>
      <c r="L179" s="224"/>
      <c r="M179" s="225"/>
      <c r="N179" s="226"/>
      <c r="P179" s="160"/>
      <c r="Q179" s="160"/>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row>
    <row r="180" spans="1:68" s="202" customFormat="1" ht="135" customHeight="1">
      <c r="A180"/>
      <c r="B180"/>
      <c r="C180" s="228"/>
      <c r="D180" s="228"/>
      <c r="E180" s="281"/>
      <c r="F180" s="220"/>
      <c r="G180" s="197"/>
      <c r="H180" s="221"/>
      <c r="I180" s="222"/>
      <c r="J180" s="223"/>
      <c r="K180" s="224"/>
      <c r="L180" s="224"/>
      <c r="M180" s="225"/>
      <c r="N180" s="226"/>
      <c r="P180" s="160"/>
      <c r="Q180" s="16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row>
    <row r="181" spans="1:68" s="202" customFormat="1" ht="135" customHeight="1">
      <c r="A181"/>
      <c r="B181"/>
      <c r="C181" s="228"/>
      <c r="D181" s="228"/>
      <c r="E181" s="281"/>
      <c r="F181" s="220"/>
      <c r="G181" s="197"/>
      <c r="H181" s="221"/>
      <c r="I181" s="222"/>
      <c r="J181" s="223"/>
      <c r="K181" s="224"/>
      <c r="L181" s="224"/>
      <c r="M181" s="225"/>
      <c r="N181" s="226"/>
      <c r="P181" s="160"/>
      <c r="Q181" s="160"/>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row>
    <row r="182" spans="1:68" s="202" customFormat="1" ht="135" customHeight="1">
      <c r="A182"/>
      <c r="B182"/>
      <c r="C182" s="228"/>
      <c r="D182" s="228"/>
      <c r="E182" s="281"/>
      <c r="F182" s="220"/>
      <c r="G182" s="197"/>
      <c r="H182" s="221"/>
      <c r="I182" s="222"/>
      <c r="J182" s="223"/>
      <c r="K182" s="224"/>
      <c r="L182" s="224"/>
      <c r="M182" s="225"/>
      <c r="N182" s="226"/>
      <c r="P182" s="160"/>
      <c r="Q182" s="160"/>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row>
    <row r="183" spans="1:68" s="202" customFormat="1" ht="135" customHeight="1">
      <c r="A183"/>
      <c r="B183"/>
      <c r="C183" s="228"/>
      <c r="D183" s="228"/>
      <c r="E183" s="281"/>
      <c r="F183" s="220"/>
      <c r="G183" s="197"/>
      <c r="H183" s="221"/>
      <c r="I183" s="222"/>
      <c r="J183" s="223"/>
      <c r="K183" s="224"/>
      <c r="L183" s="224"/>
      <c r="M183" s="225"/>
      <c r="N183" s="226"/>
      <c r="P183" s="160"/>
      <c r="Q183" s="160"/>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row>
    <row r="184" spans="1:68" s="202" customFormat="1" ht="135" customHeight="1">
      <c r="A184"/>
      <c r="B184"/>
      <c r="C184" s="228"/>
      <c r="D184" s="228"/>
      <c r="E184" s="281"/>
      <c r="F184" s="220"/>
      <c r="G184" s="197"/>
      <c r="H184" s="221"/>
      <c r="I184" s="222"/>
      <c r="J184" s="223"/>
      <c r="K184" s="224"/>
      <c r="L184" s="224"/>
      <c r="M184" s="225"/>
      <c r="N184" s="226"/>
      <c r="P184" s="160"/>
      <c r="Q184" s="160"/>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row>
    <row r="185" spans="1:68" s="202" customFormat="1" ht="135" customHeight="1">
      <c r="A185"/>
      <c r="B185"/>
      <c r="C185" s="228"/>
      <c r="D185" s="228"/>
      <c r="E185" s="281"/>
      <c r="F185" s="220"/>
      <c r="G185" s="197"/>
      <c r="H185" s="221"/>
      <c r="I185" s="222"/>
      <c r="J185" s="223"/>
      <c r="K185" s="224"/>
      <c r="L185" s="224"/>
      <c r="M185" s="225"/>
      <c r="N185" s="226"/>
      <c r="P185" s="160"/>
      <c r="Q185" s="160"/>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row>
    <row r="186" spans="1:68" s="202" customFormat="1" ht="135" customHeight="1">
      <c r="A186"/>
      <c r="B186"/>
      <c r="C186" s="228"/>
      <c r="D186" s="228"/>
      <c r="E186" s="281"/>
      <c r="F186" s="220"/>
      <c r="G186" s="197"/>
      <c r="H186" s="221"/>
      <c r="I186" s="222"/>
      <c r="J186" s="223"/>
      <c r="K186" s="224"/>
      <c r="L186" s="224"/>
      <c r="M186" s="225"/>
      <c r="N186" s="226"/>
      <c r="P186" s="160"/>
      <c r="Q186" s="160"/>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row>
    <row r="187" spans="1:68" s="202" customFormat="1" ht="135" customHeight="1">
      <c r="A187"/>
      <c r="B187"/>
      <c r="C187" s="228"/>
      <c r="D187" s="228"/>
      <c r="E187" s="281"/>
      <c r="F187" s="220"/>
      <c r="G187" s="197"/>
      <c r="H187" s="221"/>
      <c r="I187" s="222"/>
      <c r="J187" s="223"/>
      <c r="K187" s="224"/>
      <c r="L187" s="224"/>
      <c r="M187" s="225"/>
      <c r="N187" s="226"/>
      <c r="P187" s="160"/>
      <c r="Q187" s="160"/>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row>
    <row r="188" spans="1:68" s="202" customFormat="1" ht="135" customHeight="1">
      <c r="A188"/>
      <c r="B188"/>
      <c r="C188" s="228"/>
      <c r="D188" s="228"/>
      <c r="E188" s="281"/>
      <c r="F188" s="220"/>
      <c r="G188" s="197"/>
      <c r="H188" s="221"/>
      <c r="I188" s="222"/>
      <c r="J188" s="223"/>
      <c r="K188" s="224"/>
      <c r="L188" s="224"/>
      <c r="M188" s="225"/>
      <c r="N188" s="226"/>
      <c r="P188" s="160"/>
      <c r="Q188" s="160"/>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row>
    <row r="189" spans="1:68" s="202" customFormat="1" ht="135" customHeight="1">
      <c r="A189"/>
      <c r="B189"/>
      <c r="C189" s="228"/>
      <c r="D189" s="228"/>
      <c r="E189" s="281"/>
      <c r="F189" s="220"/>
      <c r="G189" s="197"/>
      <c r="H189" s="221"/>
      <c r="I189" s="222"/>
      <c r="J189" s="223"/>
      <c r="K189" s="224"/>
      <c r="L189" s="224"/>
      <c r="M189" s="225"/>
      <c r="N189" s="226"/>
      <c r="P189" s="160"/>
      <c r="Q189" s="160"/>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row>
    <row r="190" spans="1:68" s="202" customFormat="1" ht="135" customHeight="1">
      <c r="A190"/>
      <c r="B190"/>
      <c r="C190" s="228"/>
      <c r="D190" s="228"/>
      <c r="E190" s="281"/>
      <c r="F190" s="220"/>
      <c r="G190" s="197"/>
      <c r="H190" s="221"/>
      <c r="I190" s="222"/>
      <c r="J190" s="223"/>
      <c r="K190" s="224"/>
      <c r="L190" s="224"/>
      <c r="M190" s="225"/>
      <c r="N190" s="226"/>
      <c r="P190" s="160"/>
      <c r="Q190" s="16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row>
    <row r="191" spans="1:68" s="202" customFormat="1" ht="135" customHeight="1">
      <c r="A191"/>
      <c r="B191"/>
      <c r="C191" s="229"/>
      <c r="D191" s="229"/>
      <c r="E191" s="269"/>
      <c r="F191" s="197"/>
      <c r="G191" s="197"/>
      <c r="H191" s="221"/>
      <c r="I191" s="222"/>
      <c r="J191" s="223"/>
      <c r="K191" s="224"/>
      <c r="L191" s="224"/>
      <c r="M191" s="225"/>
      <c r="N191" s="226"/>
      <c r="P191" s="160"/>
      <c r="Q191" s="160"/>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row>
    <row r="192" spans="1:68" s="202" customFormat="1" ht="135" customHeight="1">
      <c r="A192"/>
      <c r="B192"/>
      <c r="C192" s="229"/>
      <c r="D192" s="229"/>
      <c r="E192" s="269"/>
      <c r="F192" s="197"/>
      <c r="G192" s="197"/>
      <c r="H192" s="221"/>
      <c r="I192" s="222"/>
      <c r="J192" s="223"/>
      <c r="K192" s="224"/>
      <c r="L192" s="224"/>
      <c r="M192" s="225"/>
      <c r="N192" s="226"/>
      <c r="P192" s="160"/>
      <c r="Q192" s="160"/>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row>
    <row r="193" spans="1:68" s="202" customFormat="1" ht="135" customHeight="1">
      <c r="A193"/>
      <c r="B193"/>
      <c r="C193" s="229"/>
      <c r="D193" s="229"/>
      <c r="E193" s="269"/>
      <c r="F193" s="197"/>
      <c r="G193" s="197"/>
      <c r="H193" s="221"/>
      <c r="I193" s="222"/>
      <c r="J193" s="223"/>
      <c r="K193" s="224"/>
      <c r="L193" s="224"/>
      <c r="M193" s="225"/>
      <c r="N193" s="226"/>
      <c r="P193" s="160"/>
      <c r="Q193" s="160"/>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row>
    <row r="194" spans="1:68" s="202" customFormat="1" ht="135" customHeight="1">
      <c r="A194"/>
      <c r="B194"/>
      <c r="C194" s="229"/>
      <c r="D194" s="229"/>
      <c r="E194" s="269"/>
      <c r="F194" s="197"/>
      <c r="G194" s="197"/>
      <c r="H194" s="221"/>
      <c r="I194" s="222"/>
      <c r="J194" s="223"/>
      <c r="K194" s="224"/>
      <c r="L194" s="224"/>
      <c r="M194" s="225"/>
      <c r="N194" s="226"/>
      <c r="P194" s="160"/>
      <c r="Q194" s="160"/>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row>
    <row r="195" spans="1:68" s="202" customFormat="1" ht="135" customHeight="1">
      <c r="A195"/>
      <c r="B195"/>
      <c r="C195" s="229"/>
      <c r="D195" s="229"/>
      <c r="E195" s="269"/>
      <c r="F195" s="197"/>
      <c r="G195" s="197"/>
      <c r="H195" s="221"/>
      <c r="I195" s="222"/>
      <c r="J195" s="223"/>
      <c r="K195" s="224"/>
      <c r="L195" s="224"/>
      <c r="M195" s="225"/>
      <c r="N195" s="226"/>
      <c r="P195" s="160"/>
      <c r="Q195" s="160"/>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row>
    <row r="196" spans="1:68" s="202" customFormat="1" ht="135" customHeight="1">
      <c r="A196"/>
      <c r="B196"/>
      <c r="C196" s="229"/>
      <c r="D196" s="229"/>
      <c r="E196" s="269"/>
      <c r="F196" s="197"/>
      <c r="G196" s="197"/>
      <c r="H196" s="221"/>
      <c r="I196" s="222"/>
      <c r="J196" s="223"/>
      <c r="K196" s="224"/>
      <c r="L196" s="224"/>
      <c r="M196" s="225"/>
      <c r="N196" s="226"/>
      <c r="P196" s="160"/>
      <c r="Q196" s="160"/>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row>
    <row r="197" spans="1:68" s="202" customFormat="1" ht="135" customHeight="1">
      <c r="A197"/>
      <c r="B197"/>
      <c r="C197" s="229"/>
      <c r="D197" s="229"/>
      <c r="E197" s="269"/>
      <c r="F197" s="197"/>
      <c r="G197" s="197"/>
      <c r="H197" s="221"/>
      <c r="I197" s="222"/>
      <c r="J197" s="223"/>
      <c r="K197" s="224"/>
      <c r="L197" s="224"/>
      <c r="M197" s="225"/>
      <c r="N197" s="226"/>
      <c r="P197" s="160"/>
      <c r="Q197" s="160"/>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row>
    <row r="198" spans="1:68" s="202" customFormat="1" ht="135" customHeight="1">
      <c r="A198"/>
      <c r="B198"/>
      <c r="C198" s="229"/>
      <c r="D198" s="229"/>
      <c r="E198" s="269"/>
      <c r="F198" s="197"/>
      <c r="G198" s="197"/>
      <c r="H198" s="221"/>
      <c r="I198" s="222"/>
      <c r="J198" s="223"/>
      <c r="K198" s="224"/>
      <c r="L198" s="224"/>
      <c r="M198" s="225"/>
      <c r="N198" s="226"/>
      <c r="P198" s="160"/>
      <c r="Q198" s="160"/>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row>
    <row r="199" spans="1:68" s="202" customFormat="1" ht="135" customHeight="1">
      <c r="A199"/>
      <c r="B199"/>
      <c r="C199" s="229"/>
      <c r="D199" s="229"/>
      <c r="E199" s="269"/>
      <c r="F199" s="197"/>
      <c r="G199" s="197"/>
      <c r="H199" s="221"/>
      <c r="I199" s="222"/>
      <c r="J199" s="223"/>
      <c r="K199" s="224"/>
      <c r="L199" s="224"/>
      <c r="M199" s="225"/>
      <c r="N199" s="226"/>
      <c r="P199" s="160"/>
      <c r="Q199" s="160"/>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row>
    <row r="200" spans="1:68" s="202" customFormat="1" ht="135" customHeight="1">
      <c r="A200"/>
      <c r="B200"/>
      <c r="C200" s="229"/>
      <c r="D200" s="229"/>
      <c r="E200" s="269"/>
      <c r="F200" s="197"/>
      <c r="G200" s="197"/>
      <c r="H200" s="221"/>
      <c r="I200" s="222"/>
      <c r="J200" s="223"/>
      <c r="K200" s="224"/>
      <c r="L200" s="224"/>
      <c r="M200" s="225"/>
      <c r="N200" s="226"/>
      <c r="P200" s="160"/>
      <c r="Q200" s="16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row>
    <row r="201" spans="1:68" s="202" customFormat="1" ht="135" customHeight="1">
      <c r="A201"/>
      <c r="B201"/>
      <c r="C201" s="229"/>
      <c r="D201" s="229"/>
      <c r="E201" s="269"/>
      <c r="F201" s="197"/>
      <c r="G201" s="197"/>
      <c r="H201" s="221"/>
      <c r="I201" s="222"/>
      <c r="J201" s="223"/>
      <c r="K201" s="224"/>
      <c r="L201" s="224"/>
      <c r="M201" s="225"/>
      <c r="N201" s="226"/>
      <c r="P201" s="160"/>
      <c r="Q201" s="160"/>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row>
    <row r="202" spans="1:68" s="202" customFormat="1" ht="135" customHeight="1">
      <c r="A202"/>
      <c r="B202"/>
      <c r="C202" s="229"/>
      <c r="D202" s="229"/>
      <c r="E202" s="269"/>
      <c r="F202" s="197"/>
      <c r="G202" s="197"/>
      <c r="H202" s="221"/>
      <c r="I202" s="222"/>
      <c r="J202" s="223"/>
      <c r="K202" s="224"/>
      <c r="L202" s="224"/>
      <c r="M202" s="225"/>
      <c r="N202" s="226"/>
      <c r="P202" s="160"/>
      <c r="Q202" s="160"/>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row>
    <row r="203" spans="1:68" s="202" customFormat="1" ht="135" customHeight="1">
      <c r="A203"/>
      <c r="B203"/>
      <c r="C203" s="229"/>
      <c r="D203" s="229"/>
      <c r="E203" s="269"/>
      <c r="F203" s="197"/>
      <c r="G203" s="197"/>
      <c r="H203" s="221"/>
      <c r="I203" s="222"/>
      <c r="J203" s="223"/>
      <c r="K203" s="224"/>
      <c r="L203" s="224"/>
      <c r="M203" s="225"/>
      <c r="N203" s="226"/>
      <c r="P203" s="160"/>
      <c r="Q203" s="160"/>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row>
    <row r="204" spans="1:68" s="202" customFormat="1" ht="135" customHeight="1">
      <c r="A204"/>
      <c r="B204"/>
      <c r="C204" s="229"/>
      <c r="D204" s="229"/>
      <c r="E204" s="269"/>
      <c r="F204" s="197"/>
      <c r="G204" s="197"/>
      <c r="H204" s="221"/>
      <c r="I204" s="222"/>
      <c r="J204" s="223"/>
      <c r="K204" s="224"/>
      <c r="L204" s="224"/>
      <c r="M204" s="225"/>
      <c r="N204" s="226"/>
      <c r="P204" s="160"/>
      <c r="Q204" s="160"/>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row>
    <row r="205" spans="1:68" s="202" customFormat="1" ht="135" customHeight="1">
      <c r="A205"/>
      <c r="B205"/>
      <c r="C205" s="229"/>
      <c r="D205" s="229"/>
      <c r="E205" s="269"/>
      <c r="F205" s="197"/>
      <c r="G205" s="197"/>
      <c r="H205" s="221"/>
      <c r="I205" s="222"/>
      <c r="J205" s="223"/>
      <c r="K205" s="224"/>
      <c r="L205" s="224"/>
      <c r="M205" s="225"/>
      <c r="N205" s="226"/>
      <c r="P205" s="160"/>
      <c r="Q205" s="160"/>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row>
    <row r="206" spans="1:68" s="202" customFormat="1" ht="135" customHeight="1">
      <c r="A206"/>
      <c r="B206"/>
      <c r="C206" s="229"/>
      <c r="D206" s="229"/>
      <c r="E206" s="269"/>
      <c r="F206" s="197"/>
      <c r="G206" s="197"/>
      <c r="H206" s="221"/>
      <c r="I206" s="222"/>
      <c r="J206" s="223"/>
      <c r="K206" s="224"/>
      <c r="L206" s="224"/>
      <c r="M206" s="225"/>
      <c r="N206" s="226"/>
      <c r="P206" s="160"/>
      <c r="Q206" s="160"/>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row>
    <row r="207" spans="1:68" s="202" customFormat="1" ht="135" customHeight="1">
      <c r="A207"/>
      <c r="B207"/>
      <c r="C207" s="229"/>
      <c r="D207" s="229"/>
      <c r="E207" s="269"/>
      <c r="F207" s="197"/>
      <c r="G207" s="197"/>
      <c r="H207" s="221"/>
      <c r="I207" s="222"/>
      <c r="J207" s="223"/>
      <c r="K207" s="224"/>
      <c r="L207" s="224"/>
      <c r="M207" s="225"/>
      <c r="N207" s="226"/>
      <c r="P207" s="160"/>
      <c r="Q207" s="160"/>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row>
    <row r="208" spans="1:68" s="202" customFormat="1" ht="135" customHeight="1">
      <c r="A208"/>
      <c r="B208"/>
      <c r="C208" s="229"/>
      <c r="D208" s="229"/>
      <c r="E208" s="269"/>
      <c r="F208" s="197"/>
      <c r="G208" s="197"/>
      <c r="H208" s="221"/>
      <c r="I208" s="222"/>
      <c r="J208" s="223"/>
      <c r="K208" s="224"/>
      <c r="L208" s="224"/>
      <c r="M208" s="225"/>
      <c r="N208" s="226"/>
      <c r="P208" s="160"/>
      <c r="Q208" s="160"/>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row>
    <row r="209" spans="1:68" s="202" customFormat="1" ht="135" customHeight="1">
      <c r="A209"/>
      <c r="B209"/>
      <c r="C209" s="229"/>
      <c r="D209" s="229"/>
      <c r="E209" s="269"/>
      <c r="F209" s="197"/>
      <c r="G209" s="197"/>
      <c r="H209" s="221"/>
      <c r="I209" s="222"/>
      <c r="J209" s="223"/>
      <c r="K209" s="224"/>
      <c r="L209" s="224"/>
      <c r="M209" s="225"/>
      <c r="N209" s="226"/>
      <c r="P209" s="160"/>
      <c r="Q209" s="160"/>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row>
    <row r="210" spans="1:68" s="202" customFormat="1" ht="135" customHeight="1">
      <c r="A210"/>
      <c r="B210"/>
      <c r="C210" s="229"/>
      <c r="D210" s="229"/>
      <c r="E210" s="269"/>
      <c r="F210" s="197"/>
      <c r="G210" s="197"/>
      <c r="H210" s="221"/>
      <c r="I210" s="222"/>
      <c r="J210" s="223"/>
      <c r="K210" s="224"/>
      <c r="L210" s="224"/>
      <c r="M210" s="225"/>
      <c r="N210" s="226"/>
      <c r="P210" s="160"/>
      <c r="Q210" s="16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row>
    <row r="211" spans="1:68" s="202" customFormat="1" ht="135" customHeight="1">
      <c r="A211"/>
      <c r="B211"/>
      <c r="C211" s="229"/>
      <c r="D211" s="229"/>
      <c r="E211" s="269"/>
      <c r="F211" s="197"/>
      <c r="G211" s="197"/>
      <c r="H211" s="221"/>
      <c r="I211" s="222"/>
      <c r="J211" s="223"/>
      <c r="K211" s="224"/>
      <c r="L211" s="224"/>
      <c r="M211" s="225"/>
      <c r="N211" s="226"/>
      <c r="P211" s="160"/>
      <c r="Q211" s="160"/>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row>
    <row r="212" spans="1:68" s="202" customFormat="1" ht="135" customHeight="1">
      <c r="A212"/>
      <c r="B212"/>
      <c r="C212" s="229"/>
      <c r="D212" s="229"/>
      <c r="E212" s="269"/>
      <c r="F212" s="197"/>
      <c r="G212" s="197"/>
      <c r="H212" s="221"/>
      <c r="I212" s="222"/>
      <c r="J212" s="223"/>
      <c r="K212" s="224"/>
      <c r="L212" s="224"/>
      <c r="M212" s="225"/>
      <c r="N212" s="226"/>
      <c r="P212" s="160"/>
      <c r="Q212" s="160"/>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row>
    <row r="213" spans="1:68" s="202" customFormat="1" ht="135" customHeight="1">
      <c r="A213"/>
      <c r="B213"/>
      <c r="C213" s="229"/>
      <c r="D213" s="229"/>
      <c r="E213" s="269"/>
      <c r="F213" s="197"/>
      <c r="G213" s="197"/>
      <c r="H213" s="221"/>
      <c r="I213" s="222"/>
      <c r="J213" s="223"/>
      <c r="K213" s="224"/>
      <c r="L213" s="224"/>
      <c r="M213" s="225"/>
      <c r="N213" s="226"/>
      <c r="P213" s="160"/>
      <c r="Q213" s="160"/>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row>
    <row r="214" spans="1:68" s="202" customFormat="1" ht="135" customHeight="1">
      <c r="A214"/>
      <c r="B214"/>
      <c r="C214" s="229"/>
      <c r="D214" s="229"/>
      <c r="E214" s="269"/>
      <c r="F214" s="197"/>
      <c r="G214" s="197"/>
      <c r="H214" s="221"/>
      <c r="I214" s="222"/>
      <c r="J214" s="223"/>
      <c r="K214" s="224"/>
      <c r="L214" s="224"/>
      <c r="M214" s="225"/>
      <c r="N214" s="226"/>
      <c r="P214" s="160"/>
      <c r="Q214" s="160"/>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row>
    <row r="215" spans="1:68" s="202" customFormat="1" ht="135" customHeight="1">
      <c r="A215"/>
      <c r="B215"/>
      <c r="C215" s="229"/>
      <c r="D215" s="229"/>
      <c r="E215" s="269"/>
      <c r="F215" s="197"/>
      <c r="G215" s="197"/>
      <c r="H215" s="221"/>
      <c r="I215" s="222"/>
      <c r="J215" s="223"/>
      <c r="K215" s="224"/>
      <c r="L215" s="224"/>
      <c r="M215" s="225"/>
      <c r="N215" s="226"/>
      <c r="P215" s="160"/>
      <c r="Q215" s="160"/>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row>
    <row r="216" spans="1:68" s="202" customFormat="1" ht="135" customHeight="1">
      <c r="A216"/>
      <c r="B216"/>
      <c r="C216" s="229"/>
      <c r="D216" s="229"/>
      <c r="E216" s="269"/>
      <c r="F216" s="197"/>
      <c r="G216" s="197"/>
      <c r="H216" s="221"/>
      <c r="I216" s="222"/>
      <c r="J216" s="223"/>
      <c r="K216" s="224"/>
      <c r="L216" s="224"/>
      <c r="M216" s="225"/>
      <c r="N216" s="226"/>
      <c r="P216" s="160"/>
      <c r="Q216" s="160"/>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row>
    <row r="217" spans="1:68" s="202" customFormat="1" ht="135" customHeight="1">
      <c r="A217"/>
      <c r="B217"/>
      <c r="C217" s="229"/>
      <c r="D217" s="229"/>
      <c r="E217" s="269"/>
      <c r="F217" s="197"/>
      <c r="G217" s="197"/>
      <c r="H217" s="221"/>
      <c r="I217" s="222"/>
      <c r="J217" s="223"/>
      <c r="K217" s="224"/>
      <c r="L217" s="224"/>
      <c r="M217" s="225"/>
      <c r="N217" s="226"/>
      <c r="P217" s="160"/>
      <c r="Q217" s="160"/>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row>
    <row r="218" spans="1:68" s="202" customFormat="1" ht="135" customHeight="1">
      <c r="A218"/>
      <c r="B218"/>
      <c r="C218" s="229"/>
      <c r="D218" s="229"/>
      <c r="E218" s="269"/>
      <c r="F218" s="197"/>
      <c r="G218" s="197"/>
      <c r="H218" s="221"/>
      <c r="I218" s="222"/>
      <c r="J218" s="223"/>
      <c r="K218" s="224"/>
      <c r="L218" s="224"/>
      <c r="M218" s="225"/>
      <c r="N218" s="226"/>
      <c r="P218" s="160"/>
      <c r="Q218" s="160"/>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row>
    <row r="219" spans="1:68" s="202" customFormat="1" ht="135" customHeight="1">
      <c r="A219"/>
      <c r="B219"/>
      <c r="C219" s="229"/>
      <c r="D219" s="229"/>
      <c r="E219" s="269"/>
      <c r="F219" s="197"/>
      <c r="G219" s="197"/>
      <c r="H219" s="221"/>
      <c r="I219" s="222"/>
      <c r="J219" s="223"/>
      <c r="K219" s="224"/>
      <c r="L219" s="224"/>
      <c r="M219" s="225"/>
      <c r="N219" s="226"/>
      <c r="P219" s="160"/>
      <c r="Q219" s="160"/>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row>
    <row r="220" spans="1:68" s="202" customFormat="1" ht="135" customHeight="1">
      <c r="A220"/>
      <c r="B220"/>
      <c r="C220" s="229"/>
      <c r="D220" s="229"/>
      <c r="E220" s="269"/>
      <c r="F220" s="197"/>
      <c r="G220" s="197"/>
      <c r="H220" s="221"/>
      <c r="I220" s="222"/>
      <c r="J220" s="223"/>
      <c r="K220" s="224"/>
      <c r="L220" s="224"/>
      <c r="M220" s="225"/>
      <c r="N220" s="226"/>
      <c r="P220" s="160"/>
      <c r="Q220" s="16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row>
    <row r="221" spans="1:68" s="202" customFormat="1" ht="135" customHeight="1">
      <c r="A221"/>
      <c r="B221"/>
      <c r="C221" s="229"/>
      <c r="D221" s="229"/>
      <c r="E221" s="269"/>
      <c r="F221" s="197"/>
      <c r="G221" s="197"/>
      <c r="H221" s="221"/>
      <c r="I221" s="222"/>
      <c r="J221" s="223"/>
      <c r="K221" s="224"/>
      <c r="L221" s="224"/>
      <c r="M221" s="225"/>
      <c r="N221" s="226"/>
      <c r="P221" s="160"/>
      <c r="Q221" s="160"/>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row>
    <row r="222" spans="1:68" s="202" customFormat="1" ht="135" customHeight="1">
      <c r="A222"/>
      <c r="B222"/>
      <c r="C222" s="229"/>
      <c r="D222" s="229"/>
      <c r="E222" s="269"/>
      <c r="F222" s="197"/>
      <c r="G222" s="197"/>
      <c r="H222" s="221"/>
      <c r="I222" s="222"/>
      <c r="J222" s="223"/>
      <c r="K222" s="224"/>
      <c r="L222" s="224"/>
      <c r="M222" s="225"/>
      <c r="N222" s="226"/>
      <c r="P222" s="160"/>
      <c r="Q222" s="160"/>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row>
    <row r="223" spans="1:68" s="202" customFormat="1" ht="135" customHeight="1">
      <c r="A223"/>
      <c r="B223"/>
      <c r="C223" s="229"/>
      <c r="D223" s="229"/>
      <c r="E223" s="269"/>
      <c r="F223" s="197"/>
      <c r="G223" s="197"/>
      <c r="H223" s="221"/>
      <c r="I223" s="222"/>
      <c r="J223" s="223"/>
      <c r="K223" s="224"/>
      <c r="L223" s="224"/>
      <c r="M223" s="225"/>
      <c r="N223" s="226"/>
      <c r="P223" s="160"/>
      <c r="Q223" s="160"/>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row>
    <row r="224" spans="1:68" s="202" customFormat="1" ht="135" customHeight="1">
      <c r="A224"/>
      <c r="B224"/>
      <c r="C224" s="229"/>
      <c r="D224" s="229"/>
      <c r="E224" s="269"/>
      <c r="F224" s="197"/>
      <c r="G224" s="197"/>
      <c r="H224" s="221"/>
      <c r="I224" s="222"/>
      <c r="J224" s="223"/>
      <c r="K224" s="224"/>
      <c r="L224" s="224"/>
      <c r="M224" s="225"/>
      <c r="N224" s="226"/>
      <c r="P224" s="160"/>
      <c r="Q224" s="160"/>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row>
    <row r="225" spans="1:68" s="202" customFormat="1" ht="135" customHeight="1">
      <c r="A225"/>
      <c r="B225"/>
      <c r="C225" s="229"/>
      <c r="D225" s="229"/>
      <c r="E225" s="269"/>
      <c r="F225" s="197"/>
      <c r="G225" s="197"/>
      <c r="H225" s="221"/>
      <c r="I225" s="222"/>
      <c r="J225" s="223"/>
      <c r="K225" s="224"/>
      <c r="L225" s="224"/>
      <c r="M225" s="225"/>
      <c r="N225" s="226"/>
      <c r="P225" s="160"/>
      <c r="Q225" s="160"/>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row>
    <row r="226" spans="1:68" s="202" customFormat="1" ht="135" customHeight="1">
      <c r="A226"/>
      <c r="B226"/>
      <c r="C226" s="229"/>
      <c r="D226" s="229"/>
      <c r="E226" s="269"/>
      <c r="F226" s="197"/>
      <c r="G226" s="197"/>
      <c r="H226" s="221"/>
      <c r="I226" s="222"/>
      <c r="J226" s="223"/>
      <c r="K226" s="224"/>
      <c r="L226" s="224"/>
      <c r="M226" s="225"/>
      <c r="N226" s="226"/>
      <c r="P226" s="160"/>
      <c r="Q226" s="160"/>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row>
    <row r="227" spans="1:68" s="202" customFormat="1" ht="135" customHeight="1">
      <c r="A227"/>
      <c r="B227"/>
      <c r="C227" s="229"/>
      <c r="D227" s="229"/>
      <c r="E227" s="269"/>
      <c r="F227" s="197"/>
      <c r="G227" s="197"/>
      <c r="H227" s="221"/>
      <c r="I227" s="222"/>
      <c r="J227" s="223"/>
      <c r="K227" s="224"/>
      <c r="L227" s="224"/>
      <c r="M227" s="225"/>
      <c r="N227" s="226"/>
      <c r="P227" s="160"/>
      <c r="Q227" s="160"/>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row>
    <row r="228" spans="1:68" s="202" customFormat="1" ht="135" customHeight="1">
      <c r="A228"/>
      <c r="B228"/>
      <c r="C228" s="229"/>
      <c r="D228" s="229"/>
      <c r="E228" s="269"/>
      <c r="F228" s="197"/>
      <c r="G228" s="197"/>
      <c r="H228" s="221"/>
      <c r="I228" s="222"/>
      <c r="J228" s="223"/>
      <c r="K228" s="224"/>
      <c r="L228" s="224"/>
      <c r="M228" s="225"/>
      <c r="N228" s="226"/>
      <c r="P228" s="160"/>
      <c r="Q228" s="160"/>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row>
    <row r="229" spans="1:68" s="202" customFormat="1" ht="135" customHeight="1">
      <c r="A229"/>
      <c r="B229"/>
      <c r="C229" s="229"/>
      <c r="D229" s="229"/>
      <c r="E229" s="269"/>
      <c r="F229" s="197"/>
      <c r="G229" s="197"/>
      <c r="H229" s="221"/>
      <c r="I229" s="222"/>
      <c r="J229" s="223"/>
      <c r="K229" s="224"/>
      <c r="L229" s="224"/>
      <c r="M229" s="225"/>
      <c r="N229" s="226"/>
      <c r="P229" s="160"/>
      <c r="Q229" s="160"/>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row>
    <row r="230" spans="1:68" s="202" customFormat="1" ht="135" customHeight="1">
      <c r="A230"/>
      <c r="B230"/>
      <c r="C230" s="229"/>
      <c r="D230" s="229"/>
      <c r="E230" s="269"/>
      <c r="F230" s="197"/>
      <c r="G230" s="197"/>
      <c r="H230" s="221"/>
      <c r="I230" s="222"/>
      <c r="J230" s="223"/>
      <c r="K230" s="224"/>
      <c r="L230" s="224"/>
      <c r="M230" s="225"/>
      <c r="N230" s="226"/>
      <c r="P230" s="160"/>
      <c r="Q230" s="16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row>
    <row r="231" spans="1:68" s="202" customFormat="1" ht="135" customHeight="1">
      <c r="A231"/>
      <c r="B231"/>
      <c r="C231" s="229"/>
      <c r="D231" s="229"/>
      <c r="E231" s="269"/>
      <c r="F231" s="197"/>
      <c r="G231" s="197"/>
      <c r="H231" s="221"/>
      <c r="I231" s="222"/>
      <c r="J231" s="223"/>
      <c r="K231" s="224"/>
      <c r="L231" s="224"/>
      <c r="M231" s="225"/>
      <c r="N231" s="226"/>
      <c r="P231" s="160"/>
      <c r="Q231" s="160"/>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row>
    <row r="232" spans="1:68" s="202" customFormat="1" ht="135" customHeight="1">
      <c r="A232"/>
      <c r="B232"/>
      <c r="C232" s="229"/>
      <c r="D232" s="229"/>
      <c r="E232" s="269"/>
      <c r="F232" s="197"/>
      <c r="G232" s="197"/>
      <c r="H232" s="221"/>
      <c r="I232" s="222"/>
      <c r="J232" s="223"/>
      <c r="K232" s="224"/>
      <c r="L232" s="224"/>
      <c r="M232" s="225"/>
      <c r="N232" s="226"/>
      <c r="P232" s="160"/>
      <c r="Q232" s="160"/>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row>
    <row r="233" spans="1:68" s="202" customFormat="1" ht="135" customHeight="1">
      <c r="A233"/>
      <c r="B233"/>
      <c r="C233" s="229"/>
      <c r="D233" s="229"/>
      <c r="E233" s="269"/>
      <c r="F233" s="197"/>
      <c r="G233" s="197"/>
      <c r="H233" s="221"/>
      <c r="I233" s="222"/>
      <c r="J233" s="223"/>
      <c r="K233" s="224"/>
      <c r="L233" s="224"/>
      <c r="M233" s="225"/>
      <c r="N233" s="226"/>
      <c r="P233" s="160"/>
      <c r="Q233" s="160"/>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row>
    <row r="234" spans="1:68" s="202" customFormat="1" ht="135" customHeight="1">
      <c r="A234"/>
      <c r="B234"/>
      <c r="C234" s="229"/>
      <c r="D234" s="229"/>
      <c r="E234" s="269"/>
      <c r="F234" s="197"/>
      <c r="G234" s="197"/>
      <c r="H234" s="221"/>
      <c r="I234" s="222"/>
      <c r="J234" s="223"/>
      <c r="K234" s="224"/>
      <c r="L234" s="224"/>
      <c r="M234" s="225"/>
      <c r="N234" s="226"/>
      <c r="P234" s="160"/>
      <c r="Q234" s="160"/>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row>
    <row r="235" spans="1:68" s="202" customFormat="1" ht="135" customHeight="1">
      <c r="A235"/>
      <c r="B235"/>
      <c r="C235" s="229"/>
      <c r="D235" s="229"/>
      <c r="E235" s="269"/>
      <c r="F235" s="197"/>
      <c r="G235" s="197"/>
      <c r="H235" s="221"/>
      <c r="I235" s="222"/>
      <c r="J235" s="223"/>
      <c r="K235" s="224"/>
      <c r="L235" s="224"/>
      <c r="M235" s="225"/>
      <c r="N235" s="226"/>
      <c r="P235" s="160"/>
      <c r="Q235" s="160"/>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row>
    <row r="236" spans="1:68" s="202" customFormat="1" ht="135" customHeight="1">
      <c r="A236"/>
      <c r="B236"/>
      <c r="C236" s="229"/>
      <c r="D236" s="229"/>
      <c r="E236" s="269"/>
      <c r="F236" s="197"/>
      <c r="G236" s="197"/>
      <c r="H236" s="221"/>
      <c r="I236" s="222"/>
      <c r="J236" s="223"/>
      <c r="K236" s="224"/>
      <c r="L236" s="224"/>
      <c r="M236" s="225"/>
      <c r="N236" s="226"/>
      <c r="P236" s="160"/>
      <c r="Q236" s="160"/>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row>
    <row r="237" spans="1:68" s="202" customFormat="1" ht="135" customHeight="1">
      <c r="A237"/>
      <c r="B237"/>
      <c r="C237" s="229"/>
      <c r="D237" s="229"/>
      <c r="E237" s="269"/>
      <c r="F237" s="197"/>
      <c r="G237" s="197"/>
      <c r="H237" s="221"/>
      <c r="I237" s="222"/>
      <c r="J237" s="223"/>
      <c r="K237" s="224"/>
      <c r="L237" s="224"/>
      <c r="M237" s="225"/>
      <c r="N237" s="226"/>
      <c r="P237" s="160"/>
      <c r="Q237" s="160"/>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row>
    <row r="238" spans="1:68" s="202" customFormat="1" ht="135" customHeight="1">
      <c r="A238"/>
      <c r="B238"/>
      <c r="C238" s="229"/>
      <c r="D238" s="229"/>
      <c r="E238" s="269"/>
      <c r="F238" s="197"/>
      <c r="G238" s="197"/>
      <c r="H238" s="221"/>
      <c r="I238" s="222"/>
      <c r="J238" s="223"/>
      <c r="K238" s="224"/>
      <c r="L238" s="224"/>
      <c r="M238" s="225"/>
      <c r="N238" s="226"/>
      <c r="P238" s="160"/>
      <c r="Q238" s="160"/>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row>
    <row r="239" spans="1:68" s="202" customFormat="1" ht="135" customHeight="1">
      <c r="A239"/>
      <c r="B239"/>
      <c r="C239" s="229"/>
      <c r="D239" s="229"/>
      <c r="E239" s="269"/>
      <c r="F239" s="197"/>
      <c r="G239" s="197"/>
      <c r="H239" s="221"/>
      <c r="I239" s="222"/>
      <c r="J239" s="223"/>
      <c r="K239" s="224"/>
      <c r="L239" s="224"/>
      <c r="M239" s="225"/>
      <c r="N239" s="226"/>
      <c r="P239" s="160"/>
      <c r="Q239" s="160"/>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row>
    <row r="240" spans="1:68" s="202" customFormat="1" ht="135" customHeight="1">
      <c r="A240"/>
      <c r="B240"/>
      <c r="C240" s="229"/>
      <c r="D240" s="229"/>
      <c r="E240" s="269"/>
      <c r="F240" s="197"/>
      <c r="G240" s="197"/>
      <c r="H240" s="221"/>
      <c r="I240" s="222"/>
      <c r="J240" s="223"/>
      <c r="K240" s="224"/>
      <c r="L240" s="224"/>
      <c r="M240" s="225"/>
      <c r="N240" s="226"/>
      <c r="P240" s="160"/>
      <c r="Q240" s="16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row>
    <row r="241" spans="1:68" s="202" customFormat="1" ht="135" customHeight="1">
      <c r="A241"/>
      <c r="B241"/>
      <c r="C241" s="229"/>
      <c r="D241" s="229"/>
      <c r="E241" s="269"/>
      <c r="F241" s="197"/>
      <c r="G241" s="197"/>
      <c r="H241" s="221"/>
      <c r="I241" s="222"/>
      <c r="J241" s="223"/>
      <c r="K241" s="224"/>
      <c r="L241" s="224"/>
      <c r="M241" s="225"/>
      <c r="N241" s="226"/>
      <c r="P241" s="160"/>
      <c r="Q241" s="160"/>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row>
    <row r="242" spans="1:68" s="202" customFormat="1" ht="135" customHeight="1">
      <c r="A242"/>
      <c r="B242"/>
      <c r="C242" s="229"/>
      <c r="D242" s="229"/>
      <c r="E242" s="269"/>
      <c r="F242" s="197"/>
      <c r="G242" s="197"/>
      <c r="H242" s="221"/>
      <c r="I242" s="222"/>
      <c r="J242" s="223"/>
      <c r="K242" s="224"/>
      <c r="L242" s="224"/>
      <c r="M242" s="225"/>
      <c r="N242" s="226"/>
      <c r="P242" s="160"/>
      <c r="Q242" s="160"/>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row>
    <row r="243" spans="1:68" s="202" customFormat="1" ht="135" customHeight="1">
      <c r="A243"/>
      <c r="B243"/>
      <c r="C243" s="229"/>
      <c r="D243" s="229"/>
      <c r="E243" s="269"/>
      <c r="F243" s="197"/>
      <c r="G243" s="197"/>
      <c r="H243" s="221"/>
      <c r="I243" s="222"/>
      <c r="J243" s="223"/>
      <c r="K243" s="224"/>
      <c r="L243" s="224"/>
      <c r="M243" s="225"/>
      <c r="N243" s="226"/>
      <c r="P243" s="160"/>
      <c r="Q243" s="160"/>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row>
    <row r="244" spans="1:68" s="202" customFormat="1" ht="135" customHeight="1">
      <c r="A244"/>
      <c r="B244"/>
      <c r="C244" s="229"/>
      <c r="D244" s="229"/>
      <c r="E244" s="269"/>
      <c r="F244" s="197"/>
      <c r="G244" s="197"/>
      <c r="H244" s="221"/>
      <c r="I244" s="222"/>
      <c r="J244" s="223"/>
      <c r="K244" s="224"/>
      <c r="L244" s="224"/>
      <c r="M244" s="225"/>
      <c r="N244" s="226"/>
      <c r="P244" s="160"/>
      <c r="Q244" s="160"/>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row>
    <row r="245" spans="1:68" s="202" customFormat="1" ht="135" customHeight="1">
      <c r="A245"/>
      <c r="B245"/>
      <c r="C245" s="229"/>
      <c r="D245" s="229"/>
      <c r="E245" s="269"/>
      <c r="F245" s="197"/>
      <c r="G245" s="197"/>
      <c r="H245" s="221"/>
      <c r="I245" s="222"/>
      <c r="J245" s="223"/>
      <c r="K245" s="224"/>
      <c r="L245" s="224"/>
      <c r="M245" s="225"/>
      <c r="N245" s="226"/>
      <c r="P245" s="160"/>
      <c r="Q245" s="160"/>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row>
    <row r="246" spans="1:68" s="202" customFormat="1" ht="135" customHeight="1">
      <c r="A246"/>
      <c r="B246"/>
      <c r="C246" s="229"/>
      <c r="D246" s="229"/>
      <c r="E246" s="269"/>
      <c r="F246" s="197"/>
      <c r="G246" s="197"/>
      <c r="H246" s="221"/>
      <c r="I246" s="222"/>
      <c r="J246" s="223"/>
      <c r="K246" s="224"/>
      <c r="L246" s="224"/>
      <c r="M246" s="225"/>
      <c r="N246" s="226"/>
      <c r="P246" s="160"/>
      <c r="Q246" s="160"/>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row>
    <row r="247" spans="1:68" s="202" customFormat="1" ht="135" customHeight="1">
      <c r="A247"/>
      <c r="B247"/>
      <c r="C247" s="229"/>
      <c r="D247" s="229"/>
      <c r="E247" s="269"/>
      <c r="F247" s="197"/>
      <c r="G247" s="197"/>
      <c r="H247" s="221"/>
      <c r="I247" s="222"/>
      <c r="J247" s="223"/>
      <c r="K247" s="224"/>
      <c r="L247" s="224"/>
      <c r="M247" s="225"/>
      <c r="N247" s="226"/>
      <c r="P247" s="160"/>
      <c r="Q247" s="160"/>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row>
    <row r="248" spans="1:68" s="202" customFormat="1" ht="135" customHeight="1">
      <c r="A248"/>
      <c r="B248"/>
      <c r="C248" s="229"/>
      <c r="D248" s="229"/>
      <c r="E248" s="269"/>
      <c r="F248" s="197"/>
      <c r="G248" s="197"/>
      <c r="H248" s="221"/>
      <c r="I248" s="222"/>
      <c r="J248" s="223"/>
      <c r="K248" s="224"/>
      <c r="L248" s="224"/>
      <c r="M248" s="225"/>
      <c r="N248" s="226"/>
      <c r="P248" s="160"/>
      <c r="Q248" s="160"/>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row>
    <row r="249" spans="1:68" s="202" customFormat="1" ht="135" customHeight="1">
      <c r="A249"/>
      <c r="B249"/>
      <c r="C249" s="229"/>
      <c r="D249" s="229"/>
      <c r="E249" s="269"/>
      <c r="F249" s="197"/>
      <c r="G249" s="197"/>
      <c r="H249" s="221"/>
      <c r="I249" s="222"/>
      <c r="J249" s="223"/>
      <c r="K249" s="224"/>
      <c r="L249" s="224"/>
      <c r="M249" s="225"/>
      <c r="N249" s="226"/>
      <c r="P249" s="160"/>
      <c r="Q249" s="160"/>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row>
    <row r="250" spans="1:68" s="202" customFormat="1" ht="135" customHeight="1">
      <c r="A250"/>
      <c r="B250"/>
      <c r="C250" s="229"/>
      <c r="D250" s="229"/>
      <c r="E250" s="269"/>
      <c r="F250" s="197"/>
      <c r="G250" s="197"/>
      <c r="H250" s="221"/>
      <c r="I250" s="222"/>
      <c r="J250" s="223"/>
      <c r="K250" s="224"/>
      <c r="L250" s="224"/>
      <c r="M250" s="225"/>
      <c r="N250" s="226"/>
      <c r="P250" s="160"/>
      <c r="Q250" s="16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row>
    <row r="251" spans="1:68" s="202" customFormat="1" ht="135" customHeight="1">
      <c r="A251"/>
      <c r="B251"/>
      <c r="C251" s="229"/>
      <c r="D251" s="229"/>
      <c r="E251" s="269"/>
      <c r="F251" s="197"/>
      <c r="G251" s="197"/>
      <c r="H251" s="221"/>
      <c r="I251" s="222"/>
      <c r="J251" s="223"/>
      <c r="K251" s="224"/>
      <c r="L251" s="224"/>
      <c r="M251" s="225"/>
      <c r="N251" s="226"/>
      <c r="P251" s="160"/>
      <c r="Q251" s="160"/>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row>
    <row r="252" spans="1:68" s="202" customFormat="1" ht="135" customHeight="1">
      <c r="A252"/>
      <c r="B252"/>
      <c r="C252" s="229"/>
      <c r="D252" s="229"/>
      <c r="E252" s="269"/>
      <c r="F252" s="197"/>
      <c r="G252" s="197"/>
      <c r="H252" s="221"/>
      <c r="I252" s="222"/>
      <c r="J252" s="223"/>
      <c r="K252" s="224"/>
      <c r="L252" s="224"/>
      <c r="M252" s="225"/>
      <c r="N252" s="226"/>
      <c r="P252" s="160"/>
      <c r="Q252" s="160"/>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row>
    <row r="253" spans="1:68" s="202" customFormat="1" ht="135" customHeight="1">
      <c r="A253"/>
      <c r="B253"/>
      <c r="C253" s="229"/>
      <c r="D253" s="229"/>
      <c r="E253" s="269"/>
      <c r="F253" s="197"/>
      <c r="G253" s="197"/>
      <c r="H253" s="221"/>
      <c r="I253" s="222"/>
      <c r="J253" s="223"/>
      <c r="K253" s="224"/>
      <c r="L253" s="224"/>
      <c r="M253" s="225"/>
      <c r="N253" s="226"/>
      <c r="P253" s="160"/>
      <c r="Q253" s="160"/>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row>
    <row r="254" spans="1:68" s="202" customFormat="1" ht="135" customHeight="1">
      <c r="A254"/>
      <c r="B254"/>
      <c r="C254" s="229"/>
      <c r="D254" s="229"/>
      <c r="E254" s="269"/>
      <c r="F254" s="197"/>
      <c r="G254" s="197"/>
      <c r="H254" s="221"/>
      <c r="I254" s="222"/>
      <c r="J254" s="223"/>
      <c r="K254" s="224"/>
      <c r="L254" s="224"/>
      <c r="M254" s="225"/>
      <c r="N254" s="226"/>
      <c r="P254" s="160"/>
      <c r="Q254" s="160"/>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row>
    <row r="255" spans="1:68" s="202" customFormat="1" ht="135" customHeight="1">
      <c r="A255"/>
      <c r="B255"/>
      <c r="C255" s="229"/>
      <c r="D255" s="229"/>
      <c r="E255" s="269"/>
      <c r="F255" s="197"/>
      <c r="G255" s="197"/>
      <c r="H255" s="221"/>
      <c r="I255" s="222"/>
      <c r="J255" s="223"/>
      <c r="K255" s="224"/>
      <c r="L255" s="224"/>
      <c r="M255" s="225"/>
      <c r="N255" s="226"/>
      <c r="P255" s="160"/>
      <c r="Q255" s="160"/>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row>
    <row r="256" spans="1:68" s="202" customFormat="1" ht="135" customHeight="1">
      <c r="A256"/>
      <c r="B256"/>
      <c r="C256" s="229"/>
      <c r="D256" s="229"/>
      <c r="E256" s="269"/>
      <c r="F256" s="197"/>
      <c r="G256" s="197"/>
      <c r="H256" s="221"/>
      <c r="I256" s="222"/>
      <c r="J256" s="223"/>
      <c r="K256" s="224"/>
      <c r="L256" s="224"/>
      <c r="M256" s="225"/>
      <c r="N256" s="226"/>
      <c r="P256" s="160"/>
      <c r="Q256" s="160"/>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row>
    <row r="257" spans="1:68" s="202" customFormat="1" ht="135" customHeight="1">
      <c r="A257"/>
      <c r="B257"/>
      <c r="C257" s="229"/>
      <c r="D257" s="229"/>
      <c r="E257" s="269"/>
      <c r="F257" s="197"/>
      <c r="G257" s="197"/>
      <c r="H257" s="221"/>
      <c r="I257" s="222"/>
      <c r="J257" s="223"/>
      <c r="K257" s="224"/>
      <c r="L257" s="224"/>
      <c r="M257" s="225"/>
      <c r="N257" s="226"/>
      <c r="P257" s="160"/>
      <c r="Q257" s="160"/>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row>
    <row r="258" spans="1:68" s="202" customFormat="1" ht="135" customHeight="1">
      <c r="A258"/>
      <c r="B258"/>
      <c r="C258" s="229"/>
      <c r="D258" s="229"/>
      <c r="E258" s="269"/>
      <c r="F258" s="197"/>
      <c r="G258" s="197"/>
      <c r="H258" s="221"/>
      <c r="I258" s="222"/>
      <c r="J258" s="223"/>
      <c r="K258" s="224"/>
      <c r="L258" s="224"/>
      <c r="M258" s="225"/>
      <c r="N258" s="226"/>
      <c r="P258" s="160"/>
      <c r="Q258" s="160"/>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row>
    <row r="259" spans="1:68" s="202" customFormat="1" ht="135" customHeight="1">
      <c r="A259"/>
      <c r="B259"/>
      <c r="C259" s="229"/>
      <c r="D259" s="229"/>
      <c r="E259" s="269"/>
      <c r="F259" s="197"/>
      <c r="G259" s="197"/>
      <c r="H259" s="221"/>
      <c r="I259" s="222"/>
      <c r="J259" s="223"/>
      <c r="K259" s="224"/>
      <c r="L259" s="224"/>
      <c r="M259" s="225"/>
      <c r="N259" s="226"/>
      <c r="P259" s="160"/>
      <c r="Q259" s="160"/>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row>
    <row r="260" spans="1:68" s="202" customFormat="1" ht="135" customHeight="1">
      <c r="A260"/>
      <c r="B260"/>
      <c r="C260" s="229"/>
      <c r="D260" s="229"/>
      <c r="E260" s="269"/>
      <c r="F260" s="197"/>
      <c r="G260" s="197"/>
      <c r="H260" s="221"/>
      <c r="I260" s="222"/>
      <c r="J260" s="223"/>
      <c r="K260" s="224"/>
      <c r="L260" s="224"/>
      <c r="M260" s="225"/>
      <c r="N260" s="226"/>
      <c r="P260" s="160"/>
      <c r="Q260" s="1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row>
    <row r="261" spans="1:68" s="202" customFormat="1" ht="135" customHeight="1">
      <c r="A261"/>
      <c r="B261"/>
      <c r="C261" s="229"/>
      <c r="D261" s="229"/>
      <c r="E261" s="269"/>
      <c r="F261" s="197"/>
      <c r="G261" s="197"/>
      <c r="H261" s="221"/>
      <c r="I261" s="222"/>
      <c r="J261" s="223"/>
      <c r="K261" s="224"/>
      <c r="L261" s="224"/>
      <c r="M261" s="225"/>
      <c r="N261" s="226"/>
      <c r="P261" s="160"/>
      <c r="Q261" s="160"/>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row>
    <row r="262" spans="1:68" s="202" customFormat="1" ht="135" customHeight="1">
      <c r="A262"/>
      <c r="B262"/>
      <c r="C262" s="229"/>
      <c r="D262" s="229"/>
      <c r="E262" s="269"/>
      <c r="F262" s="197"/>
      <c r="G262" s="197"/>
      <c r="H262" s="221"/>
      <c r="I262" s="222"/>
      <c r="J262" s="223"/>
      <c r="K262" s="224"/>
      <c r="L262" s="224"/>
      <c r="M262" s="225"/>
      <c r="N262" s="226"/>
      <c r="P262" s="160"/>
      <c r="Q262" s="160"/>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row>
    <row r="263" spans="1:68" s="202" customFormat="1" ht="135" customHeight="1">
      <c r="A263"/>
      <c r="B263"/>
      <c r="C263" s="229"/>
      <c r="D263" s="229"/>
      <c r="E263" s="269"/>
      <c r="F263" s="197"/>
      <c r="G263" s="197"/>
      <c r="H263" s="221"/>
      <c r="I263" s="222"/>
      <c r="J263" s="223"/>
      <c r="K263" s="224"/>
      <c r="L263" s="224"/>
      <c r="M263" s="225"/>
      <c r="N263" s="226"/>
      <c r="P263" s="160"/>
      <c r="Q263" s="160"/>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row>
    <row r="264" spans="1:68" s="202" customFormat="1" ht="135" customHeight="1">
      <c r="A264"/>
      <c r="B264"/>
      <c r="C264" s="229"/>
      <c r="D264" s="229"/>
      <c r="E264" s="269"/>
      <c r="F264" s="197"/>
      <c r="G264" s="197"/>
      <c r="H264" s="221"/>
      <c r="I264" s="222"/>
      <c r="J264" s="223"/>
      <c r="K264" s="224"/>
      <c r="L264" s="224"/>
      <c r="M264" s="225"/>
      <c r="N264" s="226"/>
      <c r="P264" s="160"/>
      <c r="Q264" s="160"/>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row>
    <row r="265" spans="1:68" s="202" customFormat="1" ht="135" customHeight="1">
      <c r="A265"/>
      <c r="B265"/>
      <c r="C265" s="229"/>
      <c r="D265" s="229"/>
      <c r="E265" s="269"/>
      <c r="F265" s="197"/>
      <c r="G265" s="197"/>
      <c r="H265" s="221"/>
      <c r="I265" s="222"/>
      <c r="J265" s="223"/>
      <c r="K265" s="224"/>
      <c r="L265" s="224"/>
      <c r="M265" s="225"/>
      <c r="N265" s="226"/>
      <c r="P265" s="160"/>
      <c r="Q265" s="160"/>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row>
    <row r="266" spans="1:68" s="202" customFormat="1" ht="135" customHeight="1">
      <c r="A266"/>
      <c r="B266"/>
      <c r="C266" s="229"/>
      <c r="D266" s="229"/>
      <c r="E266" s="269"/>
      <c r="F266" s="197"/>
      <c r="G266" s="197"/>
      <c r="H266" s="221"/>
      <c r="I266" s="222"/>
      <c r="J266" s="223"/>
      <c r="K266" s="224"/>
      <c r="L266" s="224"/>
      <c r="M266" s="225"/>
      <c r="N266" s="226"/>
      <c r="P266" s="160"/>
      <c r="Q266" s="160"/>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row>
    <row r="267" spans="1:68" s="202" customFormat="1" ht="135" customHeight="1">
      <c r="A267"/>
      <c r="B267"/>
      <c r="C267" s="229"/>
      <c r="D267" s="229"/>
      <c r="E267" s="269"/>
      <c r="F267" s="197"/>
      <c r="G267" s="197"/>
      <c r="H267" s="221"/>
      <c r="I267" s="222"/>
      <c r="J267" s="223"/>
      <c r="K267" s="224"/>
      <c r="L267" s="224"/>
      <c r="M267" s="225"/>
      <c r="N267" s="226"/>
      <c r="P267" s="160"/>
      <c r="Q267" s="160"/>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row>
    <row r="268" spans="1:68" s="202" customFormat="1" ht="135" customHeight="1">
      <c r="A268"/>
      <c r="B268"/>
      <c r="C268" s="229"/>
      <c r="D268" s="229"/>
      <c r="E268" s="269"/>
      <c r="F268" s="197"/>
      <c r="G268" s="197"/>
      <c r="H268" s="221"/>
      <c r="I268" s="222"/>
      <c r="J268" s="223"/>
      <c r="K268" s="224"/>
      <c r="L268" s="224"/>
      <c r="M268" s="225"/>
      <c r="N268" s="226"/>
      <c r="P268" s="160"/>
      <c r="Q268" s="160"/>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row>
    <row r="269" spans="1:68" s="202" customFormat="1" ht="135" customHeight="1">
      <c r="A269"/>
      <c r="B269"/>
      <c r="C269" s="229"/>
      <c r="D269" s="229"/>
      <c r="E269" s="269"/>
      <c r="F269" s="197"/>
      <c r="G269" s="197"/>
      <c r="H269" s="221"/>
      <c r="I269" s="222"/>
      <c r="J269" s="223"/>
      <c r="K269" s="224"/>
      <c r="L269" s="224"/>
      <c r="M269" s="225"/>
      <c r="N269" s="226"/>
      <c r="P269" s="160"/>
      <c r="Q269" s="160"/>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row>
    <row r="270" spans="1:68" s="202" customFormat="1" ht="135" customHeight="1">
      <c r="A270"/>
      <c r="B270"/>
      <c r="C270" s="229"/>
      <c r="D270" s="229"/>
      <c r="E270" s="269"/>
      <c r="F270" s="197"/>
      <c r="G270" s="197"/>
      <c r="H270" s="221"/>
      <c r="I270" s="222"/>
      <c r="J270" s="223"/>
      <c r="K270" s="224"/>
      <c r="L270" s="224"/>
      <c r="M270" s="225"/>
      <c r="N270" s="226"/>
      <c r="P270" s="160"/>
      <c r="Q270" s="16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row>
    <row r="271" spans="1:68" s="202" customFormat="1" ht="135" customHeight="1">
      <c r="A271"/>
      <c r="B271"/>
      <c r="C271" s="229"/>
      <c r="D271" s="229"/>
      <c r="E271" s="269"/>
      <c r="F271" s="197"/>
      <c r="G271" s="197"/>
      <c r="H271" s="221"/>
      <c r="I271" s="222"/>
      <c r="J271" s="223"/>
      <c r="K271" s="224"/>
      <c r="L271" s="224"/>
      <c r="M271" s="225"/>
      <c r="N271" s="226"/>
      <c r="P271" s="160"/>
      <c r="Q271" s="160"/>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row>
    <row r="272" spans="1:68" s="202" customFormat="1" ht="135" customHeight="1">
      <c r="A272"/>
      <c r="B272"/>
      <c r="C272" s="229"/>
      <c r="D272" s="229"/>
      <c r="E272" s="269"/>
      <c r="F272" s="197"/>
      <c r="G272" s="197"/>
      <c r="H272" s="221"/>
      <c r="I272" s="222"/>
      <c r="J272" s="223"/>
      <c r="K272" s="224"/>
      <c r="L272" s="224"/>
      <c r="M272" s="225"/>
      <c r="N272" s="226"/>
      <c r="P272" s="160"/>
      <c r="Q272" s="160"/>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row>
    <row r="273" spans="1:68" s="202" customFormat="1" ht="135" customHeight="1">
      <c r="A273"/>
      <c r="B273"/>
      <c r="C273" s="229"/>
      <c r="D273" s="229"/>
      <c r="E273" s="269"/>
      <c r="F273" s="197"/>
      <c r="G273" s="197"/>
      <c r="H273" s="221"/>
      <c r="I273" s="222"/>
      <c r="J273" s="223"/>
      <c r="K273" s="224"/>
      <c r="L273" s="224"/>
      <c r="M273" s="225"/>
      <c r="N273" s="226"/>
      <c r="P273" s="160"/>
      <c r="Q273" s="160"/>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row>
    <row r="274" spans="1:68" s="202" customFormat="1" ht="135" customHeight="1">
      <c r="A274"/>
      <c r="B274"/>
      <c r="C274" s="229"/>
      <c r="D274" s="229"/>
      <c r="E274" s="269"/>
      <c r="F274" s="197"/>
      <c r="G274" s="197"/>
      <c r="H274" s="221"/>
      <c r="I274" s="222"/>
      <c r="J274" s="223"/>
      <c r="K274" s="224"/>
      <c r="L274" s="224"/>
      <c r="M274" s="225"/>
      <c r="N274" s="226"/>
      <c r="P274" s="160"/>
      <c r="Q274" s="160"/>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row>
    <row r="275" spans="1:68" s="202" customFormat="1" ht="135" customHeight="1">
      <c r="A275"/>
      <c r="B275"/>
      <c r="C275" s="229"/>
      <c r="D275" s="229"/>
      <c r="E275" s="269"/>
      <c r="F275" s="197"/>
      <c r="G275" s="197"/>
      <c r="H275" s="221"/>
      <c r="I275" s="222"/>
      <c r="J275" s="223"/>
      <c r="K275" s="224"/>
      <c r="L275" s="224"/>
      <c r="M275" s="225"/>
      <c r="N275" s="226"/>
      <c r="P275" s="160"/>
      <c r="Q275" s="160"/>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row>
    <row r="276" spans="1:68" s="202" customFormat="1" ht="135" customHeight="1">
      <c r="A276"/>
      <c r="B276"/>
      <c r="C276" s="229"/>
      <c r="D276" s="229"/>
      <c r="E276" s="269"/>
      <c r="F276" s="197"/>
      <c r="G276" s="197"/>
      <c r="H276" s="221"/>
      <c r="I276" s="222"/>
      <c r="J276" s="223"/>
      <c r="K276" s="224"/>
      <c r="L276" s="224"/>
      <c r="M276" s="225"/>
      <c r="N276" s="226"/>
      <c r="P276" s="160"/>
      <c r="Q276" s="160"/>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row>
    <row r="277" spans="1:68" s="202" customFormat="1" ht="135" customHeight="1">
      <c r="A277"/>
      <c r="B277"/>
      <c r="C277" s="229"/>
      <c r="D277" s="229"/>
      <c r="E277" s="269"/>
      <c r="F277" s="197"/>
      <c r="G277" s="197"/>
      <c r="H277" s="221"/>
      <c r="I277" s="222"/>
      <c r="J277" s="223"/>
      <c r="K277" s="224"/>
      <c r="L277" s="224"/>
      <c r="M277" s="225"/>
      <c r="N277" s="226"/>
      <c r="P277" s="160"/>
      <c r="Q277" s="160"/>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row>
    <row r="278" spans="1:68" s="202" customFormat="1" ht="135" customHeight="1">
      <c r="A278"/>
      <c r="B278"/>
      <c r="C278" s="229"/>
      <c r="D278" s="229"/>
      <c r="E278" s="269"/>
      <c r="F278" s="197"/>
      <c r="G278" s="197"/>
      <c r="H278" s="221"/>
      <c r="I278" s="222"/>
      <c r="J278" s="223"/>
      <c r="K278" s="224"/>
      <c r="L278" s="224"/>
      <c r="M278" s="225"/>
      <c r="N278" s="226"/>
      <c r="P278" s="160"/>
      <c r="Q278" s="160"/>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row>
    <row r="279" spans="1:68" s="202" customFormat="1" ht="135" customHeight="1">
      <c r="A279"/>
      <c r="B279"/>
      <c r="C279" s="229"/>
      <c r="D279" s="229"/>
      <c r="E279" s="269"/>
      <c r="F279" s="197"/>
      <c r="G279" s="197"/>
      <c r="H279" s="221"/>
      <c r="I279" s="222"/>
      <c r="J279" s="223"/>
      <c r="K279" s="224"/>
      <c r="L279" s="224"/>
      <c r="M279" s="225"/>
      <c r="N279" s="226"/>
      <c r="P279" s="160"/>
      <c r="Q279" s="160"/>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row>
    <row r="280" spans="1:68" s="202" customFormat="1" ht="135" customHeight="1">
      <c r="A280"/>
      <c r="B280"/>
      <c r="C280" s="229"/>
      <c r="D280" s="229"/>
      <c r="E280" s="269"/>
      <c r="F280" s="197"/>
      <c r="G280" s="197"/>
      <c r="H280" s="221"/>
      <c r="I280" s="222"/>
      <c r="J280" s="223"/>
      <c r="K280" s="224"/>
      <c r="L280" s="224"/>
      <c r="M280" s="225"/>
      <c r="N280" s="226"/>
      <c r="P280" s="160"/>
      <c r="Q280" s="16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row>
    <row r="281" spans="1:68" s="202" customFormat="1" ht="23.25" customHeight="1">
      <c r="A281"/>
      <c r="B281"/>
      <c r="C281" s="229"/>
      <c r="D281" s="229"/>
      <c r="E281" s="269"/>
      <c r="F281" s="197"/>
      <c r="G281" s="197"/>
      <c r="H281" s="221"/>
      <c r="I281" s="222"/>
      <c r="J281" s="160"/>
      <c r="K281" s="153"/>
      <c r="L281" s="153"/>
      <c r="M281" s="159"/>
      <c r="N281" s="226"/>
      <c r="P281" s="160"/>
      <c r="Q281" s="160"/>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row>
    <row r="282" spans="1:68" s="202" customFormat="1" ht="23.25" customHeight="1">
      <c r="A282"/>
      <c r="B282"/>
      <c r="C282" s="229"/>
      <c r="D282" s="229"/>
      <c r="E282" s="269"/>
      <c r="F282" s="197"/>
      <c r="G282" s="197"/>
      <c r="H282" s="221"/>
      <c r="J282" s="160"/>
      <c r="K282" s="153"/>
      <c r="L282" s="153"/>
      <c r="M282" s="159"/>
      <c r="N282" s="160"/>
      <c r="P282" s="160"/>
      <c r="Q282" s="160"/>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row>
    <row r="283" spans="1:68" s="202" customFormat="1" ht="23.25" customHeight="1">
      <c r="A283"/>
      <c r="B283"/>
      <c r="C283" s="229"/>
      <c r="D283" s="229"/>
      <c r="E283" s="269"/>
      <c r="F283" s="197"/>
      <c r="G283" s="197"/>
      <c r="H283" s="221"/>
      <c r="J283" s="160"/>
      <c r="K283" s="153"/>
      <c r="L283" s="153"/>
      <c r="M283" s="159"/>
      <c r="N283" s="160"/>
      <c r="P283" s="160"/>
      <c r="Q283" s="160"/>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row>
    <row r="284" spans="1:68" s="202" customFormat="1" ht="23.25" customHeight="1">
      <c r="A284"/>
      <c r="B284"/>
      <c r="C284" s="229"/>
      <c r="D284" s="229"/>
      <c r="E284" s="269"/>
      <c r="F284" s="197"/>
      <c r="G284" s="197"/>
      <c r="H284" s="221"/>
      <c r="J284" s="160"/>
      <c r="K284" s="153"/>
      <c r="L284" s="153"/>
      <c r="M284" s="159"/>
      <c r="N284" s="160"/>
      <c r="P284" s="160"/>
      <c r="Q284" s="160"/>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row>
    <row r="285" spans="1:68" s="202" customFormat="1" ht="23.25" customHeight="1">
      <c r="A285"/>
      <c r="B285"/>
      <c r="C285" s="229"/>
      <c r="D285" s="229"/>
      <c r="E285" s="269"/>
      <c r="F285" s="197"/>
      <c r="G285" s="197"/>
      <c r="H285" s="221"/>
      <c r="J285" s="160"/>
      <c r="K285" s="153"/>
      <c r="L285" s="153"/>
      <c r="M285" s="159"/>
      <c r="N285" s="160"/>
      <c r="P285" s="160"/>
      <c r="Q285" s="160"/>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row>
    <row r="286" spans="1:68" s="202" customFormat="1" ht="23.25" customHeight="1">
      <c r="A286"/>
      <c r="B286"/>
      <c r="C286" s="229"/>
      <c r="D286" s="229"/>
      <c r="E286" s="269"/>
      <c r="F286" s="197"/>
      <c r="G286" s="197"/>
      <c r="H286" s="221"/>
      <c r="J286" s="160"/>
      <c r="K286" s="153"/>
      <c r="L286" s="153"/>
      <c r="M286" s="159"/>
      <c r="N286" s="160"/>
      <c r="P286" s="160"/>
      <c r="Q286" s="160"/>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row>
    <row r="287" spans="1:68" s="202" customFormat="1" ht="23.25" customHeight="1">
      <c r="A287"/>
      <c r="B287"/>
      <c r="C287" s="229"/>
      <c r="D287" s="229"/>
      <c r="E287" s="269"/>
      <c r="F287" s="197"/>
      <c r="G287" s="197"/>
      <c r="H287" s="221"/>
      <c r="J287" s="160"/>
      <c r="K287" s="153"/>
      <c r="L287" s="153"/>
      <c r="M287" s="159"/>
      <c r="N287" s="160"/>
      <c r="P287" s="160"/>
      <c r="Q287" s="160"/>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row>
    <row r="288" spans="1:68" s="202" customFormat="1" ht="23.25" customHeight="1">
      <c r="A288"/>
      <c r="B288"/>
      <c r="C288" s="229"/>
      <c r="D288" s="229"/>
      <c r="E288" s="269"/>
      <c r="F288" s="197"/>
      <c r="G288" s="197"/>
      <c r="H288" s="221"/>
      <c r="J288" s="160"/>
      <c r="K288" s="153"/>
      <c r="L288" s="153"/>
      <c r="M288" s="159"/>
      <c r="N288" s="160"/>
      <c r="P288" s="160"/>
      <c r="Q288" s="160"/>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row>
    <row r="289" spans="1:68" s="202" customFormat="1" ht="23.25" customHeight="1">
      <c r="A289"/>
      <c r="B289"/>
      <c r="C289" s="229"/>
      <c r="D289" s="229"/>
      <c r="E289" s="269"/>
      <c r="F289" s="197"/>
      <c r="G289" s="197"/>
      <c r="H289" s="221"/>
      <c r="J289" s="160"/>
      <c r="K289" s="153"/>
      <c r="L289" s="153"/>
      <c r="M289" s="159"/>
      <c r="N289" s="160"/>
      <c r="P289" s="160"/>
      <c r="Q289" s="160"/>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row>
    <row r="290" spans="1:68" s="160" customFormat="1" ht="23.25" customHeight="1">
      <c r="A290"/>
      <c r="B290"/>
      <c r="C290" s="229"/>
      <c r="D290" s="229"/>
      <c r="E290" s="269"/>
      <c r="F290" s="197"/>
      <c r="G290" s="197"/>
      <c r="H290" s="221"/>
      <c r="I290" s="202"/>
      <c r="K290" s="153"/>
      <c r="L290" s="153"/>
      <c r="M290" s="159"/>
      <c r="O290" s="202"/>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row>
    <row r="291" spans="1:68" s="160" customFormat="1" ht="23.25" customHeight="1">
      <c r="A291"/>
      <c r="B291"/>
      <c r="C291" s="229"/>
      <c r="D291" s="229"/>
      <c r="E291" s="269"/>
      <c r="F291" s="197"/>
      <c r="G291" s="197"/>
      <c r="H291" s="221"/>
      <c r="I291" s="202"/>
      <c r="K291" s="153"/>
      <c r="L291" s="153"/>
      <c r="M291" s="159"/>
      <c r="O291" s="202"/>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row>
    <row r="292" spans="1:68" s="160" customFormat="1" ht="23.25" customHeight="1">
      <c r="A292"/>
      <c r="B292"/>
      <c r="C292" s="229"/>
      <c r="D292" s="229"/>
      <c r="E292" s="269"/>
      <c r="F292" s="197"/>
      <c r="G292" s="197"/>
      <c r="H292" s="221"/>
      <c r="I292" s="202"/>
      <c r="K292" s="153"/>
      <c r="L292" s="153"/>
      <c r="M292" s="159"/>
      <c r="O292" s="20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row>
    <row r="293" spans="1:68" s="160" customFormat="1" ht="23.25" customHeight="1">
      <c r="A293"/>
      <c r="B293"/>
      <c r="C293" s="229"/>
      <c r="D293" s="229"/>
      <c r="E293" s="269"/>
      <c r="F293" s="197"/>
      <c r="G293" s="197"/>
      <c r="H293" s="221"/>
      <c r="I293" s="202"/>
      <c r="K293" s="153"/>
      <c r="L293" s="153"/>
      <c r="M293" s="159"/>
      <c r="O293" s="202"/>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row>
  </sheetData>
  <autoFilter ref="A14:BP142" xr:uid="{22BCF446-AC19-4388-AD95-9A78F2B377D0}"/>
  <mergeCells count="1">
    <mergeCell ref="B2:L2"/>
  </mergeCells>
  <conditionalFormatting sqref="E43:E45">
    <cfRule type="duplicateValues" dxfId="21" priority="2"/>
  </conditionalFormatting>
  <conditionalFormatting sqref="E50:E53">
    <cfRule type="duplicateValues" dxfId="20" priority="1"/>
  </conditionalFormatting>
  <conditionalFormatting sqref="F42">
    <cfRule type="duplicateValues" dxfId="19" priority="18"/>
  </conditionalFormatting>
  <conditionalFormatting sqref="F47">
    <cfRule type="duplicateValues" dxfId="18" priority="26"/>
  </conditionalFormatting>
  <conditionalFormatting sqref="F50 F48">
    <cfRule type="duplicateValues" dxfId="17" priority="23"/>
  </conditionalFormatting>
  <conditionalFormatting sqref="F49">
    <cfRule type="duplicateValues" dxfId="16" priority="24"/>
  </conditionalFormatting>
  <conditionalFormatting sqref="F100">
    <cfRule type="duplicateValues" dxfId="15" priority="20"/>
  </conditionalFormatting>
  <conditionalFormatting sqref="F103">
    <cfRule type="duplicateValues" dxfId="14" priority="22"/>
  </conditionalFormatting>
  <conditionalFormatting sqref="F106">
    <cfRule type="duplicateValues" dxfId="13" priority="21"/>
  </conditionalFormatting>
  <conditionalFormatting sqref="F107">
    <cfRule type="duplicateValues" dxfId="12" priority="19"/>
  </conditionalFormatting>
  <conditionalFormatting sqref="F43:F45">
    <cfRule type="duplicateValues" dxfId="11" priority="29"/>
  </conditionalFormatting>
  <conditionalFormatting sqref="F51:F53">
    <cfRule type="duplicateValues" dxfId="10" priority="25"/>
  </conditionalFormatting>
  <hyperlinks>
    <hyperlink ref="F12" r:id="rId1" xr:uid="{51B08310-02E5-43D7-97E6-8AD22209FE7A}"/>
  </hyperlinks>
  <printOptions horizontalCentered="1"/>
  <pageMargins left="0.23622047244094491" right="0.23622047244094491" top="0.23622047244094491" bottom="0.23622047244094491" header="0.31496062992125984" footer="0.31496062992125984"/>
  <pageSetup paperSize="9" scale="41"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E730-25FB-4D24-A723-1B44239C9CF3}">
  <dimension ref="A1:B175"/>
  <sheetViews>
    <sheetView workbookViewId="0">
      <selection activeCell="B1" sqref="B1"/>
    </sheetView>
  </sheetViews>
  <sheetFormatPr defaultColWidth="11.42578125" defaultRowHeight="18.75"/>
  <cols>
    <col min="1" max="1" width="24.42578125" style="197" bestFit="1" customWidth="1"/>
    <col min="2" max="2" width="11.42578125" style="124"/>
  </cols>
  <sheetData>
    <row r="1" spans="1:2" ht="23.25">
      <c r="A1" s="249" t="s">
        <v>30</v>
      </c>
      <c r="B1" s="124">
        <f>VLOOKUP(A1,'Bon de Commande Q3 2024'!F:O,10,FALSE)</f>
        <v>0</v>
      </c>
    </row>
    <row r="2" spans="1:2" ht="23.25">
      <c r="A2" s="250" t="s">
        <v>37</v>
      </c>
      <c r="B2" s="124">
        <f>VLOOKUP(A2,'Bon de Commande Q3 2024'!F:O,10,FALSE)</f>
        <v>0</v>
      </c>
    </row>
    <row r="3" spans="1:2" ht="23.25">
      <c r="A3" s="250" t="s">
        <v>42</v>
      </c>
      <c r="B3" s="124">
        <f>VLOOKUP(A3,'Bon de Commande Q3 2024'!F:O,10,FALSE)</f>
        <v>0</v>
      </c>
    </row>
    <row r="4" spans="1:2" ht="23.25">
      <c r="A4" s="250" t="s">
        <v>46</v>
      </c>
      <c r="B4" s="124">
        <f>VLOOKUP(A4,'Bon de Commande Q3 2024'!F:O,10,FALSE)</f>
        <v>0</v>
      </c>
    </row>
    <row r="5" spans="1:2" ht="23.25">
      <c r="A5" s="250" t="s">
        <v>50</v>
      </c>
      <c r="B5" s="124">
        <f>VLOOKUP(A5,'Bon de Commande Q3 2024'!F:O,10,FALSE)</f>
        <v>0</v>
      </c>
    </row>
    <row r="6" spans="1:2" ht="23.25">
      <c r="A6" s="250" t="s">
        <v>55</v>
      </c>
      <c r="B6" s="124">
        <f>VLOOKUP(A6,'Bon de Commande Q3 2024'!F:O,10,FALSE)</f>
        <v>0</v>
      </c>
    </row>
    <row r="7" spans="1:2" ht="23.25">
      <c r="A7" s="251" t="s">
        <v>60</v>
      </c>
      <c r="B7" s="124">
        <f>VLOOKUP(A7,'Bon de Commande Q3 2024'!F:O,10,FALSE)</f>
        <v>0</v>
      </c>
    </row>
    <row r="8" spans="1:2" ht="23.25">
      <c r="A8" s="252" t="s">
        <v>64</v>
      </c>
      <c r="B8" s="124">
        <f>VLOOKUP(A8,'Bon de Commande Q3 2024'!F:O,10,FALSE)</f>
        <v>0</v>
      </c>
    </row>
    <row r="9" spans="1:2" ht="23.25">
      <c r="A9" s="249" t="s">
        <v>67</v>
      </c>
      <c r="B9" s="124">
        <f>VLOOKUP(A9,'Bon de Commande Q3 2024'!F:O,10,FALSE)</f>
        <v>0</v>
      </c>
    </row>
    <row r="10" spans="1:2" ht="23.25">
      <c r="A10" s="251" t="s">
        <v>72</v>
      </c>
      <c r="B10" s="124">
        <f>VLOOKUP(A10,'Bon de Commande Q3 2024'!F:O,10,FALSE)</f>
        <v>0</v>
      </c>
    </row>
    <row r="11" spans="1:2" ht="23.25">
      <c r="A11" s="253" t="s">
        <v>78</v>
      </c>
      <c r="B11" s="124">
        <f>VLOOKUP(A11,'Bon de Commande Q3 2024'!F:O,10,FALSE)</f>
        <v>0</v>
      </c>
    </row>
    <row r="12" spans="1:2" ht="23.25">
      <c r="A12" s="253" t="s">
        <v>82</v>
      </c>
      <c r="B12" s="124">
        <f>VLOOKUP(A12,'Bon de Commande Q3 2024'!F:O,10,FALSE)</f>
        <v>0</v>
      </c>
    </row>
    <row r="13" spans="1:2" ht="23.25">
      <c r="A13" s="253" t="s">
        <v>86</v>
      </c>
      <c r="B13" s="124">
        <f>VLOOKUP(A13,'Bon de Commande Q3 2024'!F:O,10,FALSE)</f>
        <v>0</v>
      </c>
    </row>
    <row r="14" spans="1:2" ht="23.25">
      <c r="A14" s="253" t="s">
        <v>90</v>
      </c>
      <c r="B14" s="124">
        <f>VLOOKUP(A14,'Bon de Commande Q3 2024'!F:O,10,FALSE)</f>
        <v>0</v>
      </c>
    </row>
    <row r="15" spans="1:2" ht="23.25">
      <c r="A15" s="252" t="s">
        <v>94</v>
      </c>
      <c r="B15" s="124">
        <f>VLOOKUP(A15,'Bon de Commande Q3 2024'!F:O,10,FALSE)</f>
        <v>0</v>
      </c>
    </row>
    <row r="16" spans="1:2" ht="23.25">
      <c r="A16" s="252" t="s">
        <v>98</v>
      </c>
      <c r="B16" s="124">
        <f>VLOOKUP(A16,'Bon de Commande Q3 2024'!F:O,10,FALSE)</f>
        <v>0</v>
      </c>
    </row>
    <row r="17" spans="1:2" ht="23.25">
      <c r="A17" s="252" t="s">
        <v>103</v>
      </c>
      <c r="B17" s="124">
        <f>VLOOKUP(A17,'Bon de Commande Q3 2024'!F:O,10,FALSE)</f>
        <v>0</v>
      </c>
    </row>
    <row r="18" spans="1:2" ht="23.25">
      <c r="A18" s="254" t="s">
        <v>106</v>
      </c>
      <c r="B18" s="124">
        <f>VLOOKUP(A18,'Bon de Commande Q3 2024'!F:O,10,FALSE)</f>
        <v>0</v>
      </c>
    </row>
    <row r="19" spans="1:2" ht="23.25">
      <c r="A19" s="254" t="s">
        <v>110</v>
      </c>
      <c r="B19" s="124">
        <f>VLOOKUP(A19,'Bon de Commande Q3 2024'!F:O,10,FALSE)</f>
        <v>0</v>
      </c>
    </row>
    <row r="20" spans="1:2" ht="23.25">
      <c r="A20" s="252" t="s">
        <v>115</v>
      </c>
      <c r="B20" s="124">
        <f>VLOOKUP(A20,'Bon de Commande Q3 2024'!F:O,10,FALSE)</f>
        <v>0</v>
      </c>
    </row>
    <row r="21" spans="1:2" ht="23.25">
      <c r="A21" s="255" t="s">
        <v>119</v>
      </c>
      <c r="B21" s="124">
        <f>VLOOKUP(A21,'Bon de Commande Q3 2024'!F:O,10,FALSE)</f>
        <v>0</v>
      </c>
    </row>
    <row r="22" spans="1:2" ht="23.25">
      <c r="A22" s="255" t="s">
        <v>123</v>
      </c>
      <c r="B22" s="124">
        <f>VLOOKUP(A22,'Bon de Commande Q3 2024'!F:O,10,FALSE)</f>
        <v>0</v>
      </c>
    </row>
    <row r="23" spans="1:2" ht="23.25">
      <c r="A23" s="251" t="s">
        <v>128</v>
      </c>
      <c r="B23" s="124">
        <f>VLOOKUP(A23,'Bon de Commande Q3 2024'!F:O,10,FALSE)</f>
        <v>0</v>
      </c>
    </row>
    <row r="24" spans="1:2" ht="23.25">
      <c r="A24" s="256" t="s">
        <v>132</v>
      </c>
      <c r="B24" s="124">
        <f>VLOOKUP(A24,'Bon de Commande Q3 2024'!F:O,10,FALSE)</f>
        <v>0</v>
      </c>
    </row>
    <row r="25" spans="1:2" ht="23.25">
      <c r="A25" s="252" t="s">
        <v>137</v>
      </c>
      <c r="B25" s="124">
        <f>VLOOKUP(A25,'Bon de Commande Q3 2024'!F:O,10,FALSE)</f>
        <v>0</v>
      </c>
    </row>
    <row r="26" spans="1:2" ht="23.25">
      <c r="A26" s="252" t="s">
        <v>140</v>
      </c>
      <c r="B26" s="124">
        <f>VLOOKUP(A26,'Bon de Commande Q3 2024'!F:O,10,FALSE)</f>
        <v>0</v>
      </c>
    </row>
    <row r="27" spans="1:2" ht="23.25">
      <c r="A27" s="252" t="s">
        <v>144</v>
      </c>
      <c r="B27" s="124">
        <f>VLOOKUP(A27,'Bon de Commande Q3 2024'!F:O,10,FALSE)</f>
        <v>0</v>
      </c>
    </row>
    <row r="28" spans="1:2" ht="23.25">
      <c r="A28" s="257" t="s">
        <v>147</v>
      </c>
      <c r="B28" s="124">
        <f>VLOOKUP(A28,'Bon de Commande Q3 2024'!F:O,10,FALSE)</f>
        <v>0</v>
      </c>
    </row>
    <row r="29" spans="1:2" ht="23.25">
      <c r="A29" s="250" t="s">
        <v>153</v>
      </c>
      <c r="B29" s="124">
        <f>VLOOKUP(A29,'Bon de Commande Q3 2024'!F:O,10,FALSE)</f>
        <v>0</v>
      </c>
    </row>
    <row r="30" spans="1:2" ht="23.25">
      <c r="A30" s="250" t="s">
        <v>157</v>
      </c>
      <c r="B30" s="124">
        <f>VLOOKUP(A30,'Bon de Commande Q3 2024'!F:O,10,FALSE)</f>
        <v>0</v>
      </c>
    </row>
    <row r="31" spans="1:2" ht="23.25">
      <c r="A31" s="250" t="s">
        <v>161</v>
      </c>
      <c r="B31" s="124">
        <f>VLOOKUP(A31,'Bon de Commande Q3 2024'!F:O,10,FALSE)</f>
        <v>0</v>
      </c>
    </row>
    <row r="32" spans="1:2" ht="23.25">
      <c r="A32" s="252" t="s">
        <v>166</v>
      </c>
      <c r="B32" s="124">
        <f>VLOOKUP(A32,'Bon de Commande Q3 2024'!F:O,10,FALSE)</f>
        <v>0</v>
      </c>
    </row>
    <row r="33" spans="1:2" ht="23.25">
      <c r="A33" s="255" t="s">
        <v>169</v>
      </c>
      <c r="B33" s="124">
        <f>VLOOKUP(A33,'Bon de Commande Q3 2024'!F:O,10,FALSE)</f>
        <v>0</v>
      </c>
    </row>
    <row r="34" spans="1:2" ht="23.25">
      <c r="A34" s="255" t="s">
        <v>173</v>
      </c>
      <c r="B34" s="124">
        <f>VLOOKUP(A34,'Bon de Commande Q3 2024'!F:O,10,FALSE)</f>
        <v>0</v>
      </c>
    </row>
    <row r="35" spans="1:2" ht="23.25">
      <c r="A35" s="255" t="s">
        <v>175</v>
      </c>
      <c r="B35" s="124">
        <f>VLOOKUP(A35,'Bon de Commande Q3 2024'!F:O,10,FALSE)</f>
        <v>0</v>
      </c>
    </row>
    <row r="36" spans="1:2" ht="23.25">
      <c r="A36" s="255" t="s">
        <v>177</v>
      </c>
      <c r="B36" s="124">
        <f>VLOOKUP(A36,'Bon de Commande Q3 2024'!F:O,10,FALSE)</f>
        <v>0</v>
      </c>
    </row>
    <row r="37" spans="1:2" ht="23.25">
      <c r="A37" s="253" t="s">
        <v>181</v>
      </c>
      <c r="B37" s="124">
        <f>VLOOKUP(A37,'Bon de Commande Q3 2024'!F:O,10,FALSE)</f>
        <v>0</v>
      </c>
    </row>
    <row r="38" spans="1:2" ht="23.25">
      <c r="A38" s="253" t="s">
        <v>185</v>
      </c>
      <c r="B38" s="124">
        <f>VLOOKUP(A38,'Bon de Commande Q3 2024'!F:O,10,FALSE)</f>
        <v>0</v>
      </c>
    </row>
    <row r="39" spans="1:2" ht="23.25">
      <c r="A39" s="253" t="s">
        <v>189</v>
      </c>
      <c r="B39" s="124">
        <f>VLOOKUP(A39,'Bon de Commande Q3 2024'!F:O,10,FALSE)</f>
        <v>0</v>
      </c>
    </row>
    <row r="40" spans="1:2" ht="23.25">
      <c r="A40" s="258" t="s">
        <v>194</v>
      </c>
      <c r="B40" s="124">
        <f>VLOOKUP(A40,'Bon de Commande Q3 2024'!F:O,10,FALSE)</f>
        <v>0</v>
      </c>
    </row>
    <row r="41" spans="1:2" ht="23.25">
      <c r="A41" s="258" t="s">
        <v>198</v>
      </c>
      <c r="B41" s="124">
        <f>VLOOKUP(A41,'Bon de Commande Q3 2024'!F:O,10,FALSE)</f>
        <v>0</v>
      </c>
    </row>
    <row r="42" spans="1:2" ht="23.25">
      <c r="A42" s="258" t="s">
        <v>202</v>
      </c>
      <c r="B42" s="124">
        <f>VLOOKUP(A42,'Bon de Commande Q3 2024'!F:O,10,FALSE)</f>
        <v>0</v>
      </c>
    </row>
    <row r="43" spans="1:2" ht="23.25">
      <c r="A43" s="258" t="s">
        <v>206</v>
      </c>
      <c r="B43" s="124">
        <f>VLOOKUP(A43,'Bon de Commande Q3 2024'!F:O,10,FALSE)</f>
        <v>0</v>
      </c>
    </row>
    <row r="44" spans="1:2" ht="23.25">
      <c r="A44" s="258" t="s">
        <v>210</v>
      </c>
      <c r="B44" s="124">
        <f>VLOOKUP(A44,'Bon de Commande Q3 2024'!F:O,10,FALSE)</f>
        <v>0</v>
      </c>
    </row>
    <row r="45" spans="1:2" ht="23.25">
      <c r="A45" s="258" t="s">
        <v>215</v>
      </c>
      <c r="B45" s="124">
        <f>VLOOKUP(A45,'Bon de Commande Q3 2024'!F:O,10,FALSE)</f>
        <v>0</v>
      </c>
    </row>
    <row r="46" spans="1:2" ht="23.25">
      <c r="A46" s="258" t="s">
        <v>219</v>
      </c>
      <c r="B46" s="124">
        <f>VLOOKUP(A46,'Bon de Commande Q3 2024'!F:O,10,FALSE)</f>
        <v>0</v>
      </c>
    </row>
    <row r="47" spans="1:2" ht="23.25">
      <c r="A47" s="258" t="s">
        <v>223</v>
      </c>
      <c r="B47" s="124">
        <f>VLOOKUP(A47,'Bon de Commande Q3 2024'!F:O,10,FALSE)</f>
        <v>0</v>
      </c>
    </row>
    <row r="48" spans="1:2" ht="23.25">
      <c r="A48" s="258" t="s">
        <v>227</v>
      </c>
      <c r="B48" s="124">
        <f>VLOOKUP(A48,'Bon de Commande Q3 2024'!F:O,10,FALSE)</f>
        <v>0</v>
      </c>
    </row>
    <row r="49" spans="1:2" ht="23.25">
      <c r="A49" s="258" t="s">
        <v>231</v>
      </c>
      <c r="B49" s="124">
        <f>VLOOKUP(A49,'Bon de Commande Q3 2024'!F:O,10,FALSE)</f>
        <v>0</v>
      </c>
    </row>
    <row r="50" spans="1:2" ht="23.25">
      <c r="A50" s="258" t="s">
        <v>235</v>
      </c>
      <c r="B50" s="124">
        <f>VLOOKUP(A50,'Bon de Commande Q3 2024'!F:O,10,FALSE)</f>
        <v>0</v>
      </c>
    </row>
    <row r="51" spans="1:2" ht="23.25">
      <c r="A51" s="250" t="s">
        <v>240</v>
      </c>
      <c r="B51" s="124">
        <f>VLOOKUP(A51,'Bon de Commande Q3 2024'!F:O,10,FALSE)</f>
        <v>0</v>
      </c>
    </row>
    <row r="52" spans="1:2" ht="23.25">
      <c r="A52" s="250" t="s">
        <v>244</v>
      </c>
      <c r="B52" s="124">
        <f>VLOOKUP(A52,'Bon de Commande Q3 2024'!F:O,10,FALSE)</f>
        <v>0</v>
      </c>
    </row>
    <row r="53" spans="1:2" ht="23.25">
      <c r="A53" s="256" t="s">
        <v>249</v>
      </c>
      <c r="B53" s="124">
        <f>VLOOKUP(A53,'Bon de Commande Q3 2024'!F:O,10,FALSE)</f>
        <v>0</v>
      </c>
    </row>
    <row r="54" spans="1:2" ht="23.25">
      <c r="A54" s="256" t="s">
        <v>253</v>
      </c>
      <c r="B54" s="124">
        <f>VLOOKUP(A54,'Bon de Commande Q3 2024'!F:O,10,FALSE)</f>
        <v>0</v>
      </c>
    </row>
    <row r="55" spans="1:2" ht="23.25">
      <c r="A55" s="256" t="s">
        <v>257</v>
      </c>
      <c r="B55" s="124">
        <f>VLOOKUP(A55,'Bon de Commande Q3 2024'!F:O,10,FALSE)</f>
        <v>0</v>
      </c>
    </row>
    <row r="56" spans="1:2" ht="23.25">
      <c r="A56" s="256" t="s">
        <v>261</v>
      </c>
      <c r="B56" s="124">
        <f>VLOOKUP(A56,'Bon de Commande Q3 2024'!F:O,10,FALSE)</f>
        <v>0</v>
      </c>
    </row>
    <row r="57" spans="1:2" ht="23.25">
      <c r="A57" s="256" t="s">
        <v>265</v>
      </c>
      <c r="B57" s="124">
        <f>VLOOKUP(A57,'Bon de Commande Q3 2024'!F:O,10,FALSE)</f>
        <v>0</v>
      </c>
    </row>
    <row r="58" spans="1:2" ht="23.25">
      <c r="A58" s="256" t="s">
        <v>269</v>
      </c>
      <c r="B58" s="124">
        <f>VLOOKUP(A58,'Bon de Commande Q3 2024'!F:O,10,FALSE)</f>
        <v>0</v>
      </c>
    </row>
    <row r="59" spans="1:2" ht="23.25">
      <c r="A59" s="256" t="s">
        <v>273</v>
      </c>
      <c r="B59" s="124">
        <f>VLOOKUP(A59,'Bon de Commande Q3 2024'!F:O,10,FALSE)</f>
        <v>0</v>
      </c>
    </row>
    <row r="60" spans="1:2" ht="23.25">
      <c r="A60" s="255" t="s">
        <v>277</v>
      </c>
      <c r="B60" s="124">
        <f>VLOOKUP(A60,'Bon de Commande Q3 2024'!F:O,10,FALSE)</f>
        <v>0</v>
      </c>
    </row>
    <row r="61" spans="1:2" ht="23.25">
      <c r="A61" s="255" t="s">
        <v>281</v>
      </c>
      <c r="B61" s="124">
        <f>VLOOKUP(A61,'Bon de Commande Q3 2024'!F:O,10,FALSE)</f>
        <v>0</v>
      </c>
    </row>
    <row r="62" spans="1:2" ht="23.25">
      <c r="A62" s="255" t="s">
        <v>285</v>
      </c>
      <c r="B62" s="124">
        <f>VLOOKUP(A62,'Bon de Commande Q3 2024'!F:O,10,FALSE)</f>
        <v>0</v>
      </c>
    </row>
    <row r="63" spans="1:2" ht="23.25">
      <c r="A63" s="255" t="s">
        <v>289</v>
      </c>
      <c r="B63" s="124">
        <f>VLOOKUP(A63,'Bon de Commande Q3 2024'!F:O,10,FALSE)</f>
        <v>0</v>
      </c>
    </row>
    <row r="64" spans="1:2" ht="23.25">
      <c r="A64" s="254" t="s">
        <v>293</v>
      </c>
      <c r="B64" s="124">
        <f>VLOOKUP(A64,'Bon de Commande Q3 2024'!F:O,10,FALSE)</f>
        <v>0</v>
      </c>
    </row>
    <row r="65" spans="1:2" ht="23.25">
      <c r="A65" s="256" t="s">
        <v>297</v>
      </c>
      <c r="B65" s="124">
        <f>VLOOKUP(A65,'Bon de Commande Q3 2024'!F:O,10,FALSE)</f>
        <v>0</v>
      </c>
    </row>
    <row r="66" spans="1:2" ht="23.25">
      <c r="A66" s="256" t="s">
        <v>301</v>
      </c>
      <c r="B66" s="124">
        <f>VLOOKUP(A66,'Bon de Commande Q3 2024'!F:O,10,FALSE)</f>
        <v>0</v>
      </c>
    </row>
    <row r="67" spans="1:2" ht="23.25">
      <c r="A67" s="256" t="s">
        <v>305</v>
      </c>
      <c r="B67" s="124">
        <f>VLOOKUP(A67,'Bon de Commande Q3 2024'!F:O,10,FALSE)</f>
        <v>0</v>
      </c>
    </row>
    <row r="68" spans="1:2" ht="23.25">
      <c r="A68" s="256" t="s">
        <v>309</v>
      </c>
      <c r="B68" s="124">
        <f>VLOOKUP(A68,'Bon de Commande Q3 2024'!F:O,10,FALSE)</f>
        <v>0</v>
      </c>
    </row>
    <row r="69" spans="1:2" ht="23.25">
      <c r="A69" s="250" t="s">
        <v>313</v>
      </c>
      <c r="B69" s="124">
        <f>VLOOKUP(A69,'Bon de Commande Q3 2024'!F:O,10,FALSE)</f>
        <v>0</v>
      </c>
    </row>
    <row r="70" spans="1:2" ht="23.25">
      <c r="A70" s="256" t="s">
        <v>317</v>
      </c>
      <c r="B70" s="124">
        <f>VLOOKUP(A70,'Bon de Commande Q3 2024'!F:O,10,FALSE)</f>
        <v>0</v>
      </c>
    </row>
    <row r="71" spans="1:2" ht="23.25">
      <c r="A71" s="256" t="s">
        <v>321</v>
      </c>
      <c r="B71" s="124">
        <f>VLOOKUP(A71,'Bon de Commande Q3 2024'!F:O,10,FALSE)</f>
        <v>0</v>
      </c>
    </row>
    <row r="72" spans="1:2" ht="23.25">
      <c r="A72" s="256" t="s">
        <v>326</v>
      </c>
      <c r="B72" s="124">
        <f>VLOOKUP(A72,'Bon de Commande Q3 2024'!F:O,10,FALSE)</f>
        <v>0</v>
      </c>
    </row>
    <row r="73" spans="1:2" ht="23.25">
      <c r="A73" s="256" t="s">
        <v>330</v>
      </c>
      <c r="B73" s="124">
        <f>VLOOKUP(A73,'Bon de Commande Q3 2024'!F:O,10,FALSE)</f>
        <v>0</v>
      </c>
    </row>
    <row r="74" spans="1:2" ht="23.25">
      <c r="A74" s="256" t="s">
        <v>334</v>
      </c>
      <c r="B74" s="124">
        <f>VLOOKUP(A74,'Bon de Commande Q3 2024'!F:O,10,FALSE)</f>
        <v>0</v>
      </c>
    </row>
    <row r="75" spans="1:2" ht="23.25">
      <c r="A75" s="256" t="s">
        <v>338</v>
      </c>
      <c r="B75" s="124">
        <f>VLOOKUP(A75,'Bon de Commande Q3 2024'!F:O,10,FALSE)</f>
        <v>0</v>
      </c>
    </row>
    <row r="76" spans="1:2" ht="23.25">
      <c r="A76" s="256" t="s">
        <v>342</v>
      </c>
      <c r="B76" s="124">
        <f>VLOOKUP(A76,'Bon de Commande Q3 2024'!F:O,10,FALSE)</f>
        <v>0</v>
      </c>
    </row>
    <row r="77" spans="1:2" ht="23.25">
      <c r="A77" s="256" t="s">
        <v>346</v>
      </c>
      <c r="B77" s="124">
        <f>VLOOKUP(A77,'Bon de Commande Q3 2024'!F:O,10,FALSE)</f>
        <v>0</v>
      </c>
    </row>
    <row r="78" spans="1:2" ht="23.25">
      <c r="A78" s="256" t="s">
        <v>350</v>
      </c>
      <c r="B78" s="124">
        <f>VLOOKUP(A78,'Bon de Commande Q3 2024'!F:O,10,FALSE)</f>
        <v>0</v>
      </c>
    </row>
    <row r="79" spans="1:2" ht="23.25">
      <c r="A79" s="256" t="s">
        <v>355</v>
      </c>
      <c r="B79" s="124">
        <f>VLOOKUP(A79,'Bon de Commande Q3 2024'!F:O,10,FALSE)</f>
        <v>0</v>
      </c>
    </row>
    <row r="80" spans="1:2" ht="23.25">
      <c r="A80" s="256" t="s">
        <v>360</v>
      </c>
      <c r="B80" s="124">
        <f>VLOOKUP(A80,'Bon de Commande Q3 2024'!F:O,10,FALSE)</f>
        <v>0</v>
      </c>
    </row>
    <row r="81" spans="1:2" ht="23.25">
      <c r="A81" s="256" t="s">
        <v>364</v>
      </c>
      <c r="B81" s="124">
        <f>VLOOKUP(A81,'Bon de Commande Q3 2024'!F:O,10,FALSE)</f>
        <v>0</v>
      </c>
    </row>
    <row r="82" spans="1:2" ht="23.25">
      <c r="A82" s="254" t="s">
        <v>368</v>
      </c>
      <c r="B82" s="124">
        <f>VLOOKUP(A82,'Bon de Commande Q3 2024'!F:O,10,FALSE)</f>
        <v>0</v>
      </c>
    </row>
    <row r="83" spans="1:2" ht="23.25">
      <c r="A83" s="256" t="s">
        <v>372</v>
      </c>
      <c r="B83" s="124">
        <f>VLOOKUP(A83,'Bon de Commande Q3 2024'!F:O,10,FALSE)</f>
        <v>0</v>
      </c>
    </row>
    <row r="84" spans="1:2" ht="23.25">
      <c r="A84" s="256" t="s">
        <v>376</v>
      </c>
      <c r="B84" s="124">
        <f>VLOOKUP(A84,'Bon de Commande Q3 2024'!F:O,10,FALSE)</f>
        <v>0</v>
      </c>
    </row>
    <row r="85" spans="1:2" ht="23.25">
      <c r="A85" s="256" t="s">
        <v>380</v>
      </c>
      <c r="B85" s="124">
        <f>VLOOKUP(A85,'Bon de Commande Q3 2024'!F:O,10,FALSE)</f>
        <v>0</v>
      </c>
    </row>
    <row r="86" spans="1:2" ht="23.25">
      <c r="A86" s="250" t="s">
        <v>383</v>
      </c>
      <c r="B86" s="124">
        <f>VLOOKUP(A86,'Bon de Commande Q3 2024'!F:O,10,FALSE)</f>
        <v>0</v>
      </c>
    </row>
    <row r="87" spans="1:2" ht="23.25">
      <c r="A87" s="256" t="s">
        <v>387</v>
      </c>
      <c r="B87" s="124">
        <f>VLOOKUP(A87,'Bon de Commande Q3 2024'!F:O,10,FALSE)</f>
        <v>0</v>
      </c>
    </row>
    <row r="88" spans="1:2" ht="23.25">
      <c r="A88" s="256" t="s">
        <v>391</v>
      </c>
      <c r="B88" s="124">
        <f>VLOOKUP(A88,'Bon de Commande Q3 2024'!F:O,10,FALSE)</f>
        <v>0</v>
      </c>
    </row>
    <row r="89" spans="1:2" ht="23.25">
      <c r="A89" s="250" t="s">
        <v>394</v>
      </c>
      <c r="B89" s="124">
        <f>VLOOKUP(A89,'Bon de Commande Q3 2024'!F:O,10,FALSE)</f>
        <v>0</v>
      </c>
    </row>
    <row r="90" spans="1:2" ht="23.25">
      <c r="A90" s="256" t="s">
        <v>398</v>
      </c>
      <c r="B90" s="124">
        <f>VLOOKUP(A90,'Bon de Commande Q3 2024'!F:O,10,FALSE)</f>
        <v>0</v>
      </c>
    </row>
    <row r="91" spans="1:2" ht="23.25">
      <c r="A91" s="256" t="s">
        <v>402</v>
      </c>
      <c r="B91" s="124">
        <f>VLOOKUP(A91,'Bon de Commande Q3 2024'!F:O,10,FALSE)</f>
        <v>0</v>
      </c>
    </row>
    <row r="92" spans="1:2" ht="23.25">
      <c r="A92" s="250" t="s">
        <v>405</v>
      </c>
      <c r="B92" s="124">
        <f>VLOOKUP(A92,'Bon de Commande Q3 2024'!F:O,10,FALSE)</f>
        <v>0</v>
      </c>
    </row>
    <row r="93" spans="1:2" ht="23.25">
      <c r="A93" s="254" t="s">
        <v>408</v>
      </c>
      <c r="B93" s="124">
        <f>VLOOKUP(A93,'Bon de Commande Q3 2024'!F:O,10,FALSE)</f>
        <v>0</v>
      </c>
    </row>
    <row r="94" spans="1:2" ht="23.25">
      <c r="A94" s="255" t="s">
        <v>413</v>
      </c>
      <c r="B94" s="124">
        <f>VLOOKUP(A94,'Bon de Commande Q3 2024'!F:O,10,FALSE)</f>
        <v>0</v>
      </c>
    </row>
    <row r="95" spans="1:2" ht="23.25">
      <c r="A95" s="255" t="s">
        <v>417</v>
      </c>
      <c r="B95" s="124">
        <f>VLOOKUP(A95,'Bon de Commande Q3 2024'!F:O,10,FALSE)</f>
        <v>0</v>
      </c>
    </row>
    <row r="96" spans="1:2" ht="23.25">
      <c r="A96" s="252" t="s">
        <v>421</v>
      </c>
      <c r="B96" s="124">
        <f>VLOOKUP(A96,'Bon de Commande Q3 2024'!F:O,10,FALSE)</f>
        <v>0</v>
      </c>
    </row>
    <row r="97" spans="1:2" ht="23.25">
      <c r="A97" s="250" t="s">
        <v>425</v>
      </c>
      <c r="B97" s="124">
        <f>VLOOKUP(A97,'Bon de Commande Q3 2024'!F:O,10,FALSE)</f>
        <v>0</v>
      </c>
    </row>
    <row r="98" spans="1:2" ht="23.25">
      <c r="A98" s="250" t="s">
        <v>429</v>
      </c>
      <c r="B98" s="124">
        <f>VLOOKUP(A98,'Bon de Commande Q3 2024'!F:O,10,FALSE)</f>
        <v>0</v>
      </c>
    </row>
    <row r="99" spans="1:2" ht="23.25">
      <c r="A99" s="255" t="s">
        <v>433</v>
      </c>
      <c r="B99" s="124">
        <f>VLOOKUP(A99,'Bon de Commande Q3 2024'!F:O,10,FALSE)</f>
        <v>0</v>
      </c>
    </row>
    <row r="100" spans="1:2" ht="23.25">
      <c r="A100" s="259" t="s">
        <v>438</v>
      </c>
      <c r="B100" s="124">
        <f>VLOOKUP(A100,'Bon de Commande Q3 2024'!F:O,10,FALSE)</f>
        <v>0</v>
      </c>
    </row>
    <row r="101" spans="1:2" ht="23.25">
      <c r="A101" s="259" t="s">
        <v>442</v>
      </c>
      <c r="B101" s="124">
        <f>VLOOKUP(A101,'Bon de Commande Q3 2024'!F:O,10,FALSE)</f>
        <v>0</v>
      </c>
    </row>
    <row r="102" spans="1:2" ht="23.25">
      <c r="A102" s="259" t="s">
        <v>446</v>
      </c>
      <c r="B102" s="124">
        <f>VLOOKUP(A102,'Bon de Commande Q3 2024'!F:O,10,FALSE)</f>
        <v>0</v>
      </c>
    </row>
    <row r="103" spans="1:2" ht="23.25">
      <c r="A103" s="259" t="s">
        <v>450</v>
      </c>
      <c r="B103" s="124">
        <f>VLOOKUP(A103,'Bon de Commande Q3 2024'!F:O,10,FALSE)</f>
        <v>0</v>
      </c>
    </row>
    <row r="104" spans="1:2" ht="23.25">
      <c r="A104" s="256" t="s">
        <v>456</v>
      </c>
      <c r="B104" s="124">
        <f>VLOOKUP(A104,'Bon de Commande Q3 2024'!F:O,10,FALSE)</f>
        <v>0</v>
      </c>
    </row>
    <row r="105" spans="1:2" ht="23.25">
      <c r="A105" s="256" t="s">
        <v>459</v>
      </c>
      <c r="B105" s="124">
        <f>VLOOKUP(A105,'Bon de Commande Q3 2024'!F:O,10,FALSE)</f>
        <v>0</v>
      </c>
    </row>
    <row r="106" spans="1:2" ht="23.25">
      <c r="A106" s="256" t="s">
        <v>462</v>
      </c>
      <c r="B106" s="124">
        <f>VLOOKUP(A106,'Bon de Commande Q3 2024'!F:O,10,FALSE)</f>
        <v>0</v>
      </c>
    </row>
    <row r="107" spans="1:2" ht="23.25">
      <c r="A107" s="256" t="s">
        <v>465</v>
      </c>
      <c r="B107" s="124">
        <f>VLOOKUP(A107,'Bon de Commande Q3 2024'!F:O,10,FALSE)</f>
        <v>0</v>
      </c>
    </row>
    <row r="108" spans="1:2" ht="23.25">
      <c r="A108" s="256" t="s">
        <v>468</v>
      </c>
      <c r="B108" s="124">
        <f>VLOOKUP(A108,'Bon de Commande Q3 2024'!F:O,10,FALSE)</f>
        <v>0</v>
      </c>
    </row>
    <row r="109" spans="1:2" ht="23.25">
      <c r="A109" s="256" t="s">
        <v>472</v>
      </c>
      <c r="B109" s="124">
        <f>VLOOKUP(A109,'Bon de Commande Q3 2024'!F:O,10,FALSE)</f>
        <v>0</v>
      </c>
    </row>
    <row r="110" spans="1:2" ht="23.25">
      <c r="A110" s="256" t="s">
        <v>476</v>
      </c>
      <c r="B110" s="124">
        <f>VLOOKUP(A110,'Bon de Commande Q3 2024'!F:O,10,FALSE)</f>
        <v>0</v>
      </c>
    </row>
    <row r="111" spans="1:2" ht="23.25">
      <c r="A111" s="256" t="s">
        <v>479</v>
      </c>
      <c r="B111" s="124">
        <f>VLOOKUP(A111,'Bon de Commande Q3 2024'!F:O,10,FALSE)</f>
        <v>0</v>
      </c>
    </row>
    <row r="112" spans="1:2" ht="23.25">
      <c r="A112" s="256" t="s">
        <v>484</v>
      </c>
      <c r="B112" s="124">
        <f>VLOOKUP(A112,'Bon de Commande Q3 2024'!F:O,10,FALSE)</f>
        <v>0</v>
      </c>
    </row>
    <row r="113" spans="1:2" ht="23.25">
      <c r="A113" s="256" t="s">
        <v>488</v>
      </c>
      <c r="B113" s="124">
        <f>VLOOKUP(A113,'Bon de Commande Q3 2024'!F:O,10,FALSE)</f>
        <v>0</v>
      </c>
    </row>
    <row r="114" spans="1:2" ht="23.25">
      <c r="A114" s="256" t="s">
        <v>492</v>
      </c>
      <c r="B114" s="124">
        <f>VLOOKUP(A114,'Bon de Commande Q3 2024'!F:O,10,FALSE)</f>
        <v>0</v>
      </c>
    </row>
    <row r="115" spans="1:2" ht="23.25">
      <c r="A115" s="256" t="s">
        <v>496</v>
      </c>
      <c r="B115" s="124">
        <f>VLOOKUP(A115,'Bon de Commande Q3 2024'!F:O,10,FALSE)</f>
        <v>0</v>
      </c>
    </row>
    <row r="116" spans="1:2" ht="23.25">
      <c r="A116" s="256" t="s">
        <v>500</v>
      </c>
      <c r="B116" s="124">
        <f>VLOOKUP(A116,'Bon de Commande Q3 2024'!F:O,10,FALSE)</f>
        <v>0</v>
      </c>
    </row>
    <row r="117" spans="1:2" ht="23.25">
      <c r="A117" s="256" t="s">
        <v>504</v>
      </c>
      <c r="B117" s="124">
        <f>VLOOKUP(A117,'Bon de Commande Q3 2024'!F:O,10,FALSE)</f>
        <v>0</v>
      </c>
    </row>
    <row r="118" spans="1:2" ht="23.25">
      <c r="A118" s="256" t="s">
        <v>509</v>
      </c>
      <c r="B118" s="124">
        <f>VLOOKUP(A118,'Bon de Commande Q3 2024'!F:O,10,FALSE)</f>
        <v>0</v>
      </c>
    </row>
    <row r="119" spans="1:2" ht="23.25">
      <c r="A119" s="256" t="s">
        <v>514</v>
      </c>
      <c r="B119" s="124">
        <f>VLOOKUP(A119,'Bon de Commande Q3 2024'!F:O,10,FALSE)</f>
        <v>0</v>
      </c>
    </row>
    <row r="120" spans="1:2" ht="23.25">
      <c r="A120" s="256" t="s">
        <v>518</v>
      </c>
      <c r="B120" s="124">
        <f>VLOOKUP(A120,'Bon de Commande Q3 2024'!F:O,10,FALSE)</f>
        <v>0</v>
      </c>
    </row>
    <row r="121" spans="1:2" ht="23.25">
      <c r="A121" s="256" t="s">
        <v>523</v>
      </c>
      <c r="B121" s="124">
        <f>VLOOKUP(A121,'Bon de Commande Q3 2024'!F:O,10,FALSE)</f>
        <v>0</v>
      </c>
    </row>
    <row r="122" spans="1:2" ht="23.25">
      <c r="A122" s="256" t="s">
        <v>527</v>
      </c>
      <c r="B122" s="124">
        <f>VLOOKUP(A122,'Bon de Commande Q3 2024'!F:O,10,FALSE)</f>
        <v>0</v>
      </c>
    </row>
    <row r="123" spans="1:2" ht="23.25">
      <c r="A123" s="256" t="s">
        <v>531</v>
      </c>
      <c r="B123" s="124">
        <f>VLOOKUP(A123,'Bon de Commande Q3 2024'!F:O,10,FALSE)</f>
        <v>0</v>
      </c>
    </row>
    <row r="124" spans="1:2" ht="23.25">
      <c r="A124" s="256" t="s">
        <v>535</v>
      </c>
      <c r="B124" s="124">
        <f>VLOOKUP(A124,'Bon de Commande Q3 2024'!F:O,10,FALSE)</f>
        <v>0</v>
      </c>
    </row>
    <row r="125" spans="1:2" ht="23.25">
      <c r="A125" s="256" t="s">
        <v>539</v>
      </c>
      <c r="B125" s="124">
        <f>VLOOKUP(A125,'Bon de Commande Q3 2024'!F:O,10,FALSE)</f>
        <v>0</v>
      </c>
    </row>
    <row r="126" spans="1:2" ht="23.25">
      <c r="A126" s="256" t="s">
        <v>543</v>
      </c>
      <c r="B126" s="124">
        <f>VLOOKUP(A126,'Bon de Commande Q3 2024'!F:O,10,FALSE)</f>
        <v>0</v>
      </c>
    </row>
    <row r="127" spans="1:2" ht="23.25">
      <c r="A127" s="256" t="s">
        <v>547</v>
      </c>
      <c r="B127" s="124">
        <f>VLOOKUP(A127,'Bon de Commande Q3 2024'!F:O,10,FALSE)</f>
        <v>0</v>
      </c>
    </row>
    <row r="128" spans="1:2" ht="23.25">
      <c r="A128" s="256" t="s">
        <v>551</v>
      </c>
      <c r="B128" s="124">
        <f>VLOOKUP(A128,'Bon de Commande Q3 2024'!F:O,10,FALSE)</f>
        <v>0</v>
      </c>
    </row>
    <row r="129" spans="1:1">
      <c r="A129" s="220"/>
    </row>
    <row r="130" spans="1:1">
      <c r="A130" s="220"/>
    </row>
    <row r="131" spans="1:1">
      <c r="A131" s="220"/>
    </row>
    <row r="132" spans="1:1">
      <c r="A132" s="220"/>
    </row>
    <row r="133" spans="1:1">
      <c r="A133" s="220"/>
    </row>
    <row r="134" spans="1:1">
      <c r="A134" s="220"/>
    </row>
    <row r="135" spans="1:1">
      <c r="A135" s="220"/>
    </row>
    <row r="136" spans="1:1">
      <c r="A136" s="220"/>
    </row>
    <row r="137" spans="1:1">
      <c r="A137" s="220"/>
    </row>
    <row r="138" spans="1:1">
      <c r="A138" s="220"/>
    </row>
    <row r="139" spans="1:1">
      <c r="A139" s="220"/>
    </row>
    <row r="140" spans="1:1">
      <c r="A140" s="220"/>
    </row>
    <row r="141" spans="1:1">
      <c r="A141" s="220"/>
    </row>
    <row r="142" spans="1:1">
      <c r="A142" s="220"/>
    </row>
    <row r="143" spans="1:1">
      <c r="A143" s="220"/>
    </row>
    <row r="144" spans="1:1">
      <c r="A144" s="220"/>
    </row>
    <row r="145" spans="1:1">
      <c r="A145" s="220"/>
    </row>
    <row r="146" spans="1:1">
      <c r="A146" s="220"/>
    </row>
    <row r="147" spans="1:1">
      <c r="A147" s="220"/>
    </row>
    <row r="148" spans="1:1">
      <c r="A148" s="220"/>
    </row>
    <row r="149" spans="1:1">
      <c r="A149" s="220"/>
    </row>
    <row r="150" spans="1:1">
      <c r="A150" s="220"/>
    </row>
    <row r="151" spans="1:1">
      <c r="A151" s="220"/>
    </row>
    <row r="152" spans="1:1">
      <c r="A152" s="220"/>
    </row>
    <row r="153" spans="1:1">
      <c r="A153" s="220"/>
    </row>
    <row r="154" spans="1:1">
      <c r="A154" s="220"/>
    </row>
    <row r="155" spans="1:1">
      <c r="A155" s="220"/>
    </row>
    <row r="156" spans="1:1">
      <c r="A156" s="220"/>
    </row>
    <row r="157" spans="1:1">
      <c r="A157" s="220"/>
    </row>
    <row r="158" spans="1:1">
      <c r="A158" s="220"/>
    </row>
    <row r="159" spans="1:1">
      <c r="A159" s="220"/>
    </row>
    <row r="160" spans="1:1">
      <c r="A160" s="220"/>
    </row>
    <row r="161" spans="1:1">
      <c r="A161" s="220"/>
    </row>
    <row r="162" spans="1:1">
      <c r="A162" s="220"/>
    </row>
    <row r="163" spans="1:1">
      <c r="A163" s="220"/>
    </row>
    <row r="164" spans="1:1">
      <c r="A164" s="220"/>
    </row>
    <row r="165" spans="1:1">
      <c r="A165" s="220"/>
    </row>
    <row r="166" spans="1:1">
      <c r="A166" s="220"/>
    </row>
    <row r="167" spans="1:1">
      <c r="A167" s="220"/>
    </row>
    <row r="168" spans="1:1">
      <c r="A168" s="220"/>
    </row>
    <row r="169" spans="1:1">
      <c r="A169" s="220"/>
    </row>
    <row r="170" spans="1:1">
      <c r="A170" s="220"/>
    </row>
    <row r="171" spans="1:1">
      <c r="A171" s="220"/>
    </row>
    <row r="172" spans="1:1">
      <c r="A172" s="220"/>
    </row>
    <row r="173" spans="1:1">
      <c r="A173" s="220"/>
    </row>
    <row r="174" spans="1:1">
      <c r="A174" s="220"/>
    </row>
    <row r="175" spans="1:1">
      <c r="A175" s="220"/>
    </row>
  </sheetData>
  <conditionalFormatting sqref="A28">
    <cfRule type="duplicateValues" dxfId="9" priority="1"/>
  </conditionalFormatting>
  <conditionalFormatting sqref="A29:A31">
    <cfRule type="duplicateValues" dxfId="8" priority="10"/>
  </conditionalFormatting>
  <conditionalFormatting sqref="A33">
    <cfRule type="duplicateValues" dxfId="7" priority="9"/>
  </conditionalFormatting>
  <conditionalFormatting sqref="A34 A36">
    <cfRule type="duplicateValues" dxfId="6" priority="6"/>
  </conditionalFormatting>
  <conditionalFormatting sqref="A35">
    <cfRule type="duplicateValues" dxfId="5" priority="7"/>
  </conditionalFormatting>
  <conditionalFormatting sqref="A37:A39">
    <cfRule type="duplicateValues" dxfId="4" priority="8"/>
  </conditionalFormatting>
  <conditionalFormatting sqref="A86">
    <cfRule type="duplicateValues" dxfId="3" priority="3"/>
  </conditionalFormatting>
  <conditionalFormatting sqref="A89">
    <cfRule type="duplicateValues" dxfId="2" priority="5"/>
  </conditionalFormatting>
  <conditionalFormatting sqref="A92">
    <cfRule type="duplicateValues" dxfId="1" priority="4"/>
  </conditionalFormatting>
  <conditionalFormatting sqref="A93">
    <cfRule type="duplicateValues" dxfId="0" priority="2"/>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63"/>
  <sheetViews>
    <sheetView showGridLines="0" zoomScale="85" zoomScaleNormal="85" zoomScaleSheetLayoutView="85" workbookViewId="0">
      <selection activeCell="M79" sqref="M79"/>
    </sheetView>
  </sheetViews>
  <sheetFormatPr defaultColWidth="11.5703125" defaultRowHeight="15"/>
  <cols>
    <col min="1" max="1" width="22.140625" style="15" customWidth="1"/>
    <col min="2" max="2" width="17" style="15" customWidth="1"/>
    <col min="3" max="3" width="69.85546875" style="22" bestFit="1" customWidth="1"/>
    <col min="4" max="4" width="5.7109375" style="5" customWidth="1"/>
    <col min="5" max="5" width="11.42578125" style="29" customWidth="1"/>
    <col min="6" max="6" width="11.7109375" style="5" customWidth="1"/>
    <col min="7" max="7" width="13.7109375" style="37" customWidth="1"/>
    <col min="9" max="9" width="10.7109375" customWidth="1"/>
    <col min="10" max="10" width="9" customWidth="1"/>
    <col min="12" max="12" width="11.5703125" style="9"/>
  </cols>
  <sheetData>
    <row r="1" spans="1:13" ht="104.25" customHeight="1">
      <c r="A1" s="73"/>
      <c r="B1" s="68"/>
      <c r="C1" s="238" t="s">
        <v>555</v>
      </c>
      <c r="D1" s="85"/>
      <c r="E1" s="69"/>
      <c r="F1" s="70"/>
      <c r="G1" s="71"/>
      <c r="H1" s="72"/>
      <c r="I1" s="72"/>
      <c r="J1" s="148"/>
      <c r="K1" s="147"/>
      <c r="L1" s="232"/>
      <c r="M1" s="74"/>
    </row>
    <row r="3" spans="1:13" s="126" customFormat="1" ht="18.75">
      <c r="A3" s="121" t="s">
        <v>2</v>
      </c>
      <c r="B3" s="121"/>
      <c r="C3" s="123"/>
      <c r="D3" s="124"/>
      <c r="E3" s="125"/>
      <c r="F3" s="124"/>
      <c r="L3" s="129"/>
    </row>
    <row r="4" spans="1:13" s="126" customFormat="1" ht="18.75">
      <c r="A4" s="121" t="s">
        <v>3</v>
      </c>
      <c r="B4" s="121"/>
      <c r="C4" s="123"/>
      <c r="D4" s="124"/>
      <c r="E4" s="125"/>
      <c r="F4" s="124"/>
      <c r="L4" s="129"/>
    </row>
    <row r="5" spans="1:13" s="126" customFormat="1" ht="18.75">
      <c r="A5" s="121" t="s">
        <v>556</v>
      </c>
      <c r="B5" s="121"/>
      <c r="C5" s="127"/>
      <c r="D5" s="124"/>
      <c r="E5" s="125"/>
      <c r="F5" s="124"/>
      <c r="L5" s="129"/>
    </row>
    <row r="6" spans="1:13" s="126" customFormat="1" ht="23.25" customHeight="1">
      <c r="A6" s="121" t="s">
        <v>5</v>
      </c>
      <c r="B6" s="121"/>
      <c r="C6" s="123"/>
      <c r="D6" s="124"/>
      <c r="E6" s="125"/>
      <c r="F6" s="124"/>
      <c r="L6" s="129"/>
    </row>
    <row r="7" spans="1:13" s="126" customFormat="1" ht="22.5" customHeight="1">
      <c r="A7" s="121" t="s">
        <v>557</v>
      </c>
      <c r="B7" s="121"/>
      <c r="C7" s="123"/>
      <c r="D7" s="124"/>
      <c r="E7" s="125"/>
      <c r="F7" s="124"/>
      <c r="L7" s="129"/>
    </row>
    <row r="8" spans="1:13" s="126" customFormat="1" ht="22.5" customHeight="1">
      <c r="A8" s="121" t="s">
        <v>558</v>
      </c>
      <c r="B8" s="108"/>
      <c r="C8" s="128"/>
      <c r="D8" s="124"/>
      <c r="E8" s="125"/>
      <c r="F8" s="124"/>
      <c r="L8" s="233"/>
    </row>
    <row r="9" spans="1:13" ht="23.25">
      <c r="H9" s="151"/>
      <c r="I9" s="151"/>
      <c r="J9" s="151"/>
    </row>
    <row r="10" spans="1:13" ht="26.25" customHeight="1">
      <c r="A10" s="282" t="s">
        <v>559</v>
      </c>
      <c r="B10" s="282"/>
      <c r="C10" s="282"/>
      <c r="D10" s="282"/>
      <c r="E10" s="282"/>
      <c r="F10" s="282"/>
      <c r="G10" s="282"/>
    </row>
    <row r="11" spans="1:13" ht="26.25">
      <c r="A11" s="282" t="s">
        <v>560</v>
      </c>
      <c r="B11" s="282"/>
      <c r="C11" s="282"/>
      <c r="D11" s="282"/>
      <c r="E11" s="282"/>
      <c r="F11" s="282"/>
      <c r="G11" s="282"/>
    </row>
    <row r="12" spans="1:13">
      <c r="A12" s="38"/>
      <c r="B12" s="38"/>
      <c r="C12" s="39"/>
      <c r="G12" s="40"/>
    </row>
    <row r="13" spans="1:13" s="126" customFormat="1" ht="37.5">
      <c r="A13" s="98" t="s">
        <v>561</v>
      </c>
      <c r="B13" s="98" t="s">
        <v>562</v>
      </c>
      <c r="C13" s="99" t="s">
        <v>563</v>
      </c>
      <c r="D13" s="100" t="s">
        <v>19</v>
      </c>
      <c r="E13" s="100" t="s">
        <v>564</v>
      </c>
      <c r="F13" s="100" t="s">
        <v>565</v>
      </c>
      <c r="G13" s="101" t="s">
        <v>566</v>
      </c>
      <c r="L13" s="129"/>
    </row>
    <row r="14" spans="1:13" s="126" customFormat="1" ht="18.75">
      <c r="A14" s="131"/>
      <c r="B14" s="131"/>
      <c r="C14" s="132" t="s">
        <v>567</v>
      </c>
      <c r="D14" s="105"/>
      <c r="E14" s="133"/>
      <c r="F14" s="133"/>
      <c r="G14" s="134"/>
      <c r="L14" s="129"/>
    </row>
    <row r="15" spans="1:13" s="126" customFormat="1" ht="18.75">
      <c r="A15" s="260" t="s">
        <v>568</v>
      </c>
      <c r="B15" s="135" t="s">
        <v>569</v>
      </c>
      <c r="C15" s="136" t="s">
        <v>570</v>
      </c>
      <c r="D15" s="137">
        <v>3</v>
      </c>
      <c r="E15" s="237">
        <v>3.54</v>
      </c>
      <c r="F15" s="138"/>
      <c r="G15" s="101">
        <f>E15*F15</f>
        <v>0</v>
      </c>
    </row>
    <row r="16" spans="1:13" s="126" customFormat="1" ht="18.75">
      <c r="A16" s="260" t="s">
        <v>571</v>
      </c>
      <c r="B16" s="135" t="s">
        <v>572</v>
      </c>
      <c r="C16" s="136" t="s">
        <v>573</v>
      </c>
      <c r="D16" s="137">
        <v>1</v>
      </c>
      <c r="E16" s="237">
        <v>7.85</v>
      </c>
      <c r="F16" s="138"/>
      <c r="G16" s="101">
        <f t="shared" ref="G16:G79" si="0">E16*F16</f>
        <v>0</v>
      </c>
    </row>
    <row r="17" spans="1:7" s="126" customFormat="1" ht="18.75">
      <c r="A17" s="260" t="s">
        <v>574</v>
      </c>
      <c r="B17" s="135" t="s">
        <v>575</v>
      </c>
      <c r="C17" s="136" t="s">
        <v>576</v>
      </c>
      <c r="D17" s="137">
        <v>1</v>
      </c>
      <c r="E17" s="237">
        <v>18.66</v>
      </c>
      <c r="F17" s="138"/>
      <c r="G17" s="101">
        <f t="shared" si="0"/>
        <v>0</v>
      </c>
    </row>
    <row r="18" spans="1:7" s="126" customFormat="1" ht="18.75">
      <c r="A18" s="260" t="s">
        <v>577</v>
      </c>
      <c r="B18" s="135" t="s">
        <v>578</v>
      </c>
      <c r="C18" s="136" t="s">
        <v>579</v>
      </c>
      <c r="D18" s="137">
        <v>1</v>
      </c>
      <c r="E18" s="237">
        <v>3.54</v>
      </c>
      <c r="F18" s="138"/>
      <c r="G18" s="101">
        <f t="shared" si="0"/>
        <v>0</v>
      </c>
    </row>
    <row r="19" spans="1:7" s="126" customFormat="1" ht="18.75">
      <c r="A19" s="260" t="s">
        <v>580</v>
      </c>
      <c r="B19" s="135" t="s">
        <v>581</v>
      </c>
      <c r="C19" s="136" t="s">
        <v>582</v>
      </c>
      <c r="D19" s="137">
        <v>1</v>
      </c>
      <c r="E19" s="237">
        <v>7.85</v>
      </c>
      <c r="F19" s="138"/>
      <c r="G19" s="101">
        <f t="shared" si="0"/>
        <v>0</v>
      </c>
    </row>
    <row r="20" spans="1:7" s="126" customFormat="1" ht="18.75">
      <c r="A20" s="260" t="s">
        <v>583</v>
      </c>
      <c r="B20" s="135" t="s">
        <v>584</v>
      </c>
      <c r="C20" s="136" t="s">
        <v>585</v>
      </c>
      <c r="D20" s="137">
        <v>1</v>
      </c>
      <c r="E20" s="237">
        <v>18.66</v>
      </c>
      <c r="F20" s="138"/>
      <c r="G20" s="101">
        <f t="shared" si="0"/>
        <v>0</v>
      </c>
    </row>
    <row r="21" spans="1:7" s="126" customFormat="1" ht="18.75">
      <c r="A21" s="260" t="s">
        <v>586</v>
      </c>
      <c r="B21" s="135" t="s">
        <v>587</v>
      </c>
      <c r="C21" s="136" t="s">
        <v>588</v>
      </c>
      <c r="D21" s="137">
        <v>6</v>
      </c>
      <c r="E21" s="237">
        <v>4.76</v>
      </c>
      <c r="F21" s="138"/>
      <c r="G21" s="101">
        <f t="shared" si="0"/>
        <v>0</v>
      </c>
    </row>
    <row r="22" spans="1:7" s="126" customFormat="1" ht="18.75">
      <c r="A22" s="260" t="s">
        <v>589</v>
      </c>
      <c r="B22" s="135" t="s">
        <v>590</v>
      </c>
      <c r="C22" s="136" t="s">
        <v>591</v>
      </c>
      <c r="D22" s="137">
        <v>3</v>
      </c>
      <c r="E22" s="237">
        <v>4.83</v>
      </c>
      <c r="F22" s="138"/>
      <c r="G22" s="101">
        <f t="shared" si="0"/>
        <v>0</v>
      </c>
    </row>
    <row r="23" spans="1:7" s="126" customFormat="1" ht="18.75">
      <c r="A23" s="260" t="s">
        <v>592</v>
      </c>
      <c r="B23" s="135" t="s">
        <v>593</v>
      </c>
      <c r="C23" s="136" t="s">
        <v>594</v>
      </c>
      <c r="D23" s="137">
        <v>1</v>
      </c>
      <c r="E23" s="237">
        <v>10.119999999999999</v>
      </c>
      <c r="F23" s="138"/>
      <c r="G23" s="101">
        <f t="shared" si="0"/>
        <v>0</v>
      </c>
    </row>
    <row r="24" spans="1:7" s="126" customFormat="1" ht="18.75">
      <c r="A24" s="260" t="s">
        <v>595</v>
      </c>
      <c r="B24" s="135" t="s">
        <v>596</v>
      </c>
      <c r="C24" s="136" t="s">
        <v>597</v>
      </c>
      <c r="D24" s="137">
        <v>1</v>
      </c>
      <c r="E24" s="237">
        <v>23.27</v>
      </c>
      <c r="F24" s="138"/>
      <c r="G24" s="101">
        <f t="shared" si="0"/>
        <v>0</v>
      </c>
    </row>
    <row r="25" spans="1:7" s="126" customFormat="1" ht="18.75">
      <c r="A25" s="260" t="s">
        <v>598</v>
      </c>
      <c r="B25" s="135" t="s">
        <v>599</v>
      </c>
      <c r="C25" s="136" t="s">
        <v>600</v>
      </c>
      <c r="D25" s="137">
        <v>1</v>
      </c>
      <c r="E25" s="237">
        <v>10.27</v>
      </c>
      <c r="F25" s="138"/>
      <c r="G25" s="101">
        <f t="shared" si="0"/>
        <v>0</v>
      </c>
    </row>
    <row r="26" spans="1:7" s="126" customFormat="1" ht="18.75">
      <c r="A26" s="260" t="s">
        <v>601</v>
      </c>
      <c r="B26" s="135" t="s">
        <v>602</v>
      </c>
      <c r="C26" s="136" t="s">
        <v>603</v>
      </c>
      <c r="D26" s="137">
        <v>1</v>
      </c>
      <c r="E26" s="237">
        <v>28.01</v>
      </c>
      <c r="F26" s="138"/>
      <c r="G26" s="101">
        <f t="shared" si="0"/>
        <v>0</v>
      </c>
    </row>
    <row r="27" spans="1:7" s="126" customFormat="1" ht="18.75">
      <c r="A27" s="135"/>
      <c r="B27" s="135"/>
      <c r="C27" s="139" t="s">
        <v>604</v>
      </c>
      <c r="D27" s="137"/>
      <c r="E27" s="237"/>
      <c r="F27" s="138"/>
      <c r="G27" s="101"/>
    </row>
    <row r="28" spans="1:7" s="126" customFormat="1" ht="18.75">
      <c r="A28" s="260" t="s">
        <v>605</v>
      </c>
      <c r="B28" s="135" t="s">
        <v>606</v>
      </c>
      <c r="C28" s="136" t="s">
        <v>607</v>
      </c>
      <c r="D28" s="137">
        <v>1</v>
      </c>
      <c r="E28" s="237">
        <v>4.8099999999999996</v>
      </c>
      <c r="F28" s="138"/>
      <c r="G28" s="101">
        <f t="shared" si="0"/>
        <v>0</v>
      </c>
    </row>
    <row r="29" spans="1:7" s="126" customFormat="1" ht="18.75">
      <c r="A29" s="260" t="s">
        <v>608</v>
      </c>
      <c r="B29" s="135" t="s">
        <v>609</v>
      </c>
      <c r="C29" s="136" t="s">
        <v>610</v>
      </c>
      <c r="D29" s="137">
        <v>1</v>
      </c>
      <c r="E29" s="237">
        <v>11.81</v>
      </c>
      <c r="F29" s="138"/>
      <c r="G29" s="101">
        <f t="shared" si="0"/>
        <v>0</v>
      </c>
    </row>
    <row r="30" spans="1:7" s="126" customFormat="1" ht="18.75">
      <c r="A30" s="260" t="s">
        <v>611</v>
      </c>
      <c r="B30" s="135" t="s">
        <v>612</v>
      </c>
      <c r="C30" s="136" t="s">
        <v>613</v>
      </c>
      <c r="D30" s="137">
        <v>1</v>
      </c>
      <c r="E30" s="237">
        <v>3.54</v>
      </c>
      <c r="F30" s="138"/>
      <c r="G30" s="101">
        <f t="shared" si="0"/>
        <v>0</v>
      </c>
    </row>
    <row r="31" spans="1:7" s="126" customFormat="1" ht="18.75">
      <c r="A31" s="260" t="s">
        <v>614</v>
      </c>
      <c r="B31" s="135" t="s">
        <v>615</v>
      </c>
      <c r="C31" s="136" t="s">
        <v>616</v>
      </c>
      <c r="D31" s="137">
        <v>1</v>
      </c>
      <c r="E31" s="237">
        <v>7.85</v>
      </c>
      <c r="F31" s="138"/>
      <c r="G31" s="101">
        <f t="shared" si="0"/>
        <v>0</v>
      </c>
    </row>
    <row r="32" spans="1:7" s="126" customFormat="1" ht="18.75">
      <c r="A32" s="260" t="s">
        <v>617</v>
      </c>
      <c r="B32" s="135" t="s">
        <v>618</v>
      </c>
      <c r="C32" s="136" t="s">
        <v>619</v>
      </c>
      <c r="D32" s="137">
        <v>1</v>
      </c>
      <c r="E32" s="237">
        <v>18.66</v>
      </c>
      <c r="F32" s="138"/>
      <c r="G32" s="101">
        <f t="shared" si="0"/>
        <v>0</v>
      </c>
    </row>
    <row r="33" spans="1:7" s="126" customFormat="1" ht="18.75">
      <c r="A33" s="260" t="s">
        <v>620</v>
      </c>
      <c r="B33" s="135" t="s">
        <v>621</v>
      </c>
      <c r="C33" s="136" t="s">
        <v>622</v>
      </c>
      <c r="D33" s="137">
        <v>3</v>
      </c>
      <c r="E33" s="237">
        <v>4.8099999999999996</v>
      </c>
      <c r="F33" s="138"/>
      <c r="G33" s="101">
        <f t="shared" si="0"/>
        <v>0</v>
      </c>
    </row>
    <row r="34" spans="1:7" s="126" customFormat="1" ht="18.75">
      <c r="A34" s="260" t="s">
        <v>623</v>
      </c>
      <c r="B34" s="135" t="s">
        <v>624</v>
      </c>
      <c r="C34" s="136" t="s">
        <v>625</v>
      </c>
      <c r="D34" s="137">
        <v>1</v>
      </c>
      <c r="E34" s="237">
        <v>11.81</v>
      </c>
      <c r="F34" s="138"/>
      <c r="G34" s="101">
        <f t="shared" si="0"/>
        <v>0</v>
      </c>
    </row>
    <row r="35" spans="1:7" s="126" customFormat="1" ht="18.75">
      <c r="A35" s="260" t="s">
        <v>626</v>
      </c>
      <c r="B35" s="135" t="s">
        <v>627</v>
      </c>
      <c r="C35" s="136" t="s">
        <v>628</v>
      </c>
      <c r="D35" s="137">
        <v>3</v>
      </c>
      <c r="E35" s="237">
        <v>4.83</v>
      </c>
      <c r="F35" s="138"/>
      <c r="G35" s="101">
        <f t="shared" si="0"/>
        <v>0</v>
      </c>
    </row>
    <row r="36" spans="1:7" s="126" customFormat="1" ht="18.75">
      <c r="A36" s="135"/>
      <c r="B36" s="135"/>
      <c r="C36" s="140" t="s">
        <v>629</v>
      </c>
      <c r="D36" s="137"/>
      <c r="E36" s="237"/>
      <c r="F36" s="138"/>
      <c r="G36" s="101"/>
    </row>
    <row r="37" spans="1:7" s="126" customFormat="1" ht="18.75">
      <c r="A37" s="260" t="s">
        <v>630</v>
      </c>
      <c r="B37" s="135" t="s">
        <v>631</v>
      </c>
      <c r="C37" s="136" t="s">
        <v>632</v>
      </c>
      <c r="D37" s="137">
        <v>3</v>
      </c>
      <c r="E37" s="237">
        <v>4.83</v>
      </c>
      <c r="F37" s="138"/>
      <c r="G37" s="101">
        <f t="shared" si="0"/>
        <v>0</v>
      </c>
    </row>
    <row r="38" spans="1:7" s="126" customFormat="1" ht="18.75">
      <c r="A38" s="260" t="s">
        <v>633</v>
      </c>
      <c r="B38" s="135" t="s">
        <v>634</v>
      </c>
      <c r="C38" s="136" t="s">
        <v>635</v>
      </c>
      <c r="D38" s="137">
        <v>1</v>
      </c>
      <c r="E38" s="237">
        <v>11.88</v>
      </c>
      <c r="F38" s="138"/>
      <c r="G38" s="101">
        <f t="shared" si="0"/>
        <v>0</v>
      </c>
    </row>
    <row r="39" spans="1:7" s="126" customFormat="1" ht="18.75">
      <c r="A39" s="260" t="s">
        <v>636</v>
      </c>
      <c r="B39" s="135" t="s">
        <v>637</v>
      </c>
      <c r="C39" s="136" t="s">
        <v>638</v>
      </c>
      <c r="D39" s="137">
        <v>3</v>
      </c>
      <c r="E39" s="237">
        <v>10.32</v>
      </c>
      <c r="F39" s="138"/>
      <c r="G39" s="101">
        <f t="shared" si="0"/>
        <v>0</v>
      </c>
    </row>
    <row r="40" spans="1:7" s="126" customFormat="1" ht="18.75">
      <c r="A40" s="260" t="s">
        <v>639</v>
      </c>
      <c r="B40" s="135" t="s">
        <v>640</v>
      </c>
      <c r="C40" s="136" t="s">
        <v>641</v>
      </c>
      <c r="D40" s="137">
        <v>1</v>
      </c>
      <c r="E40" s="237">
        <v>32.28</v>
      </c>
      <c r="F40" s="138"/>
      <c r="G40" s="101">
        <f t="shared" si="0"/>
        <v>0</v>
      </c>
    </row>
    <row r="41" spans="1:7" s="126" customFormat="1" ht="18.75">
      <c r="A41" s="260" t="s">
        <v>642</v>
      </c>
      <c r="B41" s="135" t="s">
        <v>643</v>
      </c>
      <c r="C41" s="136" t="s">
        <v>644</v>
      </c>
      <c r="D41" s="137">
        <v>3</v>
      </c>
      <c r="E41" s="237">
        <v>10.32</v>
      </c>
      <c r="F41" s="138"/>
      <c r="G41" s="101">
        <f t="shared" si="0"/>
        <v>0</v>
      </c>
    </row>
    <row r="42" spans="1:7" s="126" customFormat="1" ht="18.75">
      <c r="A42" s="260" t="s">
        <v>645</v>
      </c>
      <c r="B42" s="135" t="s">
        <v>646</v>
      </c>
      <c r="C42" s="136" t="s">
        <v>647</v>
      </c>
      <c r="D42" s="137">
        <v>1</v>
      </c>
      <c r="E42" s="237">
        <v>32.28</v>
      </c>
      <c r="F42" s="138"/>
      <c r="G42" s="101">
        <f t="shared" si="0"/>
        <v>0</v>
      </c>
    </row>
    <row r="43" spans="1:7" s="126" customFormat="1" ht="18.75">
      <c r="A43" s="260" t="s">
        <v>648</v>
      </c>
      <c r="B43" s="135" t="s">
        <v>649</v>
      </c>
      <c r="C43" s="136" t="s">
        <v>650</v>
      </c>
      <c r="D43" s="137">
        <v>3</v>
      </c>
      <c r="E43" s="237">
        <v>10.32</v>
      </c>
      <c r="F43" s="138"/>
      <c r="G43" s="101">
        <f t="shared" si="0"/>
        <v>0</v>
      </c>
    </row>
    <row r="44" spans="1:7" s="126" customFormat="1" ht="18.75">
      <c r="A44" s="260" t="s">
        <v>651</v>
      </c>
      <c r="B44" s="135" t="s">
        <v>652</v>
      </c>
      <c r="C44" s="136" t="s">
        <v>653</v>
      </c>
      <c r="D44" s="137">
        <v>1</v>
      </c>
      <c r="E44" s="237">
        <v>32.28</v>
      </c>
      <c r="F44" s="138"/>
      <c r="G44" s="101">
        <f t="shared" si="0"/>
        <v>0</v>
      </c>
    </row>
    <row r="45" spans="1:7" s="126" customFormat="1" ht="18.75">
      <c r="A45" s="260" t="s">
        <v>654</v>
      </c>
      <c r="B45" s="135" t="s">
        <v>655</v>
      </c>
      <c r="C45" s="136" t="s">
        <v>656</v>
      </c>
      <c r="D45" s="137">
        <v>6</v>
      </c>
      <c r="E45" s="237">
        <v>4.76</v>
      </c>
      <c r="F45" s="138"/>
      <c r="G45" s="101">
        <f t="shared" si="0"/>
        <v>0</v>
      </c>
    </row>
    <row r="46" spans="1:7" s="126" customFormat="1" ht="18.75">
      <c r="A46" s="260" t="s">
        <v>657</v>
      </c>
      <c r="B46" s="135" t="s">
        <v>658</v>
      </c>
      <c r="C46" s="136" t="s">
        <v>659</v>
      </c>
      <c r="D46" s="137">
        <v>3</v>
      </c>
      <c r="E46" s="237">
        <v>4.83</v>
      </c>
      <c r="F46" s="138"/>
      <c r="G46" s="101">
        <f t="shared" si="0"/>
        <v>0</v>
      </c>
    </row>
    <row r="47" spans="1:7" s="126" customFormat="1" ht="18.75">
      <c r="A47" s="260" t="s">
        <v>660</v>
      </c>
      <c r="B47" s="135" t="s">
        <v>661</v>
      </c>
      <c r="C47" s="136" t="s">
        <v>662</v>
      </c>
      <c r="D47" s="137">
        <v>1</v>
      </c>
      <c r="E47" s="237">
        <v>11.88</v>
      </c>
      <c r="F47" s="138"/>
      <c r="G47" s="101">
        <f t="shared" si="0"/>
        <v>0</v>
      </c>
    </row>
    <row r="48" spans="1:7" s="126" customFormat="1" ht="18.75">
      <c r="A48" s="260" t="s">
        <v>663</v>
      </c>
      <c r="B48" s="135" t="s">
        <v>664</v>
      </c>
      <c r="C48" s="136" t="s">
        <v>665</v>
      </c>
      <c r="D48" s="137">
        <v>6</v>
      </c>
      <c r="E48" s="237">
        <v>4.76</v>
      </c>
      <c r="F48" s="138"/>
      <c r="G48" s="101">
        <f t="shared" si="0"/>
        <v>0</v>
      </c>
    </row>
    <row r="49" spans="1:7" s="126" customFormat="1" ht="18.75">
      <c r="A49" s="260" t="s">
        <v>666</v>
      </c>
      <c r="B49" s="135" t="s">
        <v>667</v>
      </c>
      <c r="C49" s="136" t="s">
        <v>668</v>
      </c>
      <c r="D49" s="137">
        <v>1</v>
      </c>
      <c r="E49" s="237">
        <v>4.8099999999999996</v>
      </c>
      <c r="F49" s="138"/>
      <c r="G49" s="101">
        <f t="shared" si="0"/>
        <v>0</v>
      </c>
    </row>
    <row r="50" spans="1:7" s="126" customFormat="1" ht="18.75">
      <c r="A50" s="260" t="s">
        <v>669</v>
      </c>
      <c r="B50" s="135" t="s">
        <v>670</v>
      </c>
      <c r="C50" s="136" t="s">
        <v>671</v>
      </c>
      <c r="D50" s="137">
        <v>1</v>
      </c>
      <c r="E50" s="237">
        <v>11.81</v>
      </c>
      <c r="F50" s="138"/>
      <c r="G50" s="101">
        <f t="shared" si="0"/>
        <v>0</v>
      </c>
    </row>
    <row r="51" spans="1:7" s="126" customFormat="1" ht="18.75">
      <c r="A51" s="260" t="s">
        <v>672</v>
      </c>
      <c r="B51" s="135" t="s">
        <v>673</v>
      </c>
      <c r="C51" s="136" t="s">
        <v>674</v>
      </c>
      <c r="D51" s="137">
        <v>1</v>
      </c>
      <c r="E51" s="237">
        <v>28.01</v>
      </c>
      <c r="F51" s="138"/>
      <c r="G51" s="101">
        <f t="shared" si="0"/>
        <v>0</v>
      </c>
    </row>
    <row r="52" spans="1:7" s="126" customFormat="1" ht="18.75">
      <c r="A52" s="260" t="s">
        <v>675</v>
      </c>
      <c r="B52" s="135" t="s">
        <v>676</v>
      </c>
      <c r="C52" s="136" t="s">
        <v>677</v>
      </c>
      <c r="D52" s="137">
        <v>3</v>
      </c>
      <c r="E52" s="237">
        <v>5.59</v>
      </c>
      <c r="F52" s="138"/>
      <c r="G52" s="101">
        <f t="shared" si="0"/>
        <v>0</v>
      </c>
    </row>
    <row r="53" spans="1:7" s="126" customFormat="1" ht="18.75">
      <c r="A53" s="260" t="s">
        <v>678</v>
      </c>
      <c r="B53" s="135" t="s">
        <v>679</v>
      </c>
      <c r="C53" s="136" t="s">
        <v>680</v>
      </c>
      <c r="D53" s="137">
        <v>3</v>
      </c>
      <c r="E53" s="237">
        <v>5.59</v>
      </c>
      <c r="F53" s="138"/>
      <c r="G53" s="101">
        <f t="shared" si="0"/>
        <v>0</v>
      </c>
    </row>
    <row r="54" spans="1:7" s="126" customFormat="1" ht="18.75">
      <c r="A54" s="260" t="s">
        <v>681</v>
      </c>
      <c r="B54" s="135">
        <v>300036</v>
      </c>
      <c r="C54" s="136" t="s">
        <v>682</v>
      </c>
      <c r="D54" s="137">
        <v>1</v>
      </c>
      <c r="E54" s="237">
        <v>12.7</v>
      </c>
      <c r="F54" s="138"/>
      <c r="G54" s="101">
        <f t="shared" si="0"/>
        <v>0</v>
      </c>
    </row>
    <row r="55" spans="1:7" s="126" customFormat="1" ht="18.75">
      <c r="A55" s="260" t="s">
        <v>683</v>
      </c>
      <c r="B55" s="135" t="s">
        <v>684</v>
      </c>
      <c r="C55" s="136" t="s">
        <v>685</v>
      </c>
      <c r="D55" s="137">
        <v>3</v>
      </c>
      <c r="E55" s="237">
        <v>5.59</v>
      </c>
      <c r="F55" s="138"/>
      <c r="G55" s="101">
        <f t="shared" si="0"/>
        <v>0</v>
      </c>
    </row>
    <row r="56" spans="1:7" s="126" customFormat="1" ht="18.75">
      <c r="A56" s="260" t="s">
        <v>686</v>
      </c>
      <c r="B56" s="135" t="s">
        <v>687</v>
      </c>
      <c r="C56" s="136" t="s">
        <v>688</v>
      </c>
      <c r="D56" s="137">
        <v>1</v>
      </c>
      <c r="E56" s="237">
        <v>12.7</v>
      </c>
      <c r="F56" s="138"/>
      <c r="G56" s="101">
        <f t="shared" si="0"/>
        <v>0</v>
      </c>
    </row>
    <row r="57" spans="1:7" s="126" customFormat="1" ht="18.75">
      <c r="A57" s="260" t="s">
        <v>689</v>
      </c>
      <c r="B57" s="135" t="s">
        <v>690</v>
      </c>
      <c r="C57" s="136" t="s">
        <v>691</v>
      </c>
      <c r="D57" s="137">
        <v>3</v>
      </c>
      <c r="E57" s="237">
        <v>5.61</v>
      </c>
      <c r="F57" s="138"/>
      <c r="G57" s="101">
        <f t="shared" si="0"/>
        <v>0</v>
      </c>
    </row>
    <row r="58" spans="1:7" s="126" customFormat="1" ht="18.75">
      <c r="A58" s="260" t="s">
        <v>692</v>
      </c>
      <c r="B58" s="135" t="s">
        <v>693</v>
      </c>
      <c r="C58" s="136" t="s">
        <v>694</v>
      </c>
      <c r="D58" s="137">
        <v>3</v>
      </c>
      <c r="E58" s="237">
        <v>5.59</v>
      </c>
      <c r="F58" s="138"/>
      <c r="G58" s="101">
        <f t="shared" si="0"/>
        <v>0</v>
      </c>
    </row>
    <row r="59" spans="1:7" s="126" customFormat="1" ht="18.75">
      <c r="A59" s="135"/>
      <c r="B59" s="135"/>
      <c r="C59" s="141" t="s">
        <v>695</v>
      </c>
      <c r="D59" s="137"/>
      <c r="E59" s="237"/>
      <c r="F59" s="138"/>
      <c r="G59" s="101"/>
    </row>
    <row r="60" spans="1:7" s="126" customFormat="1" ht="18.75">
      <c r="A60" s="260" t="s">
        <v>696</v>
      </c>
      <c r="B60" s="135" t="s">
        <v>697</v>
      </c>
      <c r="C60" s="136" t="s">
        <v>698</v>
      </c>
      <c r="D60" s="137">
        <v>3</v>
      </c>
      <c r="E60" s="237">
        <v>5.59</v>
      </c>
      <c r="F60" s="138"/>
      <c r="G60" s="101">
        <f t="shared" si="0"/>
        <v>0</v>
      </c>
    </row>
    <row r="61" spans="1:7" s="126" customFormat="1" ht="18.75">
      <c r="A61" s="260" t="s">
        <v>699</v>
      </c>
      <c r="B61" s="135" t="s">
        <v>700</v>
      </c>
      <c r="C61" s="136" t="s">
        <v>701</v>
      </c>
      <c r="D61" s="137">
        <v>1</v>
      </c>
      <c r="E61" s="237">
        <v>12.7</v>
      </c>
      <c r="F61" s="138"/>
      <c r="G61" s="101">
        <f t="shared" si="0"/>
        <v>0</v>
      </c>
    </row>
    <row r="62" spans="1:7" s="126" customFormat="1" ht="18.75">
      <c r="A62" s="260" t="s">
        <v>702</v>
      </c>
      <c r="B62" s="135" t="s">
        <v>703</v>
      </c>
      <c r="C62" s="136" t="s">
        <v>704</v>
      </c>
      <c r="D62" s="137">
        <v>1</v>
      </c>
      <c r="E62" s="237">
        <v>4.8099999999999996</v>
      </c>
      <c r="F62" s="138"/>
      <c r="G62" s="101">
        <f t="shared" si="0"/>
        <v>0</v>
      </c>
    </row>
    <row r="63" spans="1:7" s="126" customFormat="1" ht="18.75">
      <c r="A63" s="260" t="s">
        <v>705</v>
      </c>
      <c r="B63" s="135" t="s">
        <v>706</v>
      </c>
      <c r="C63" s="136" t="s">
        <v>707</v>
      </c>
      <c r="D63" s="137">
        <v>1</v>
      </c>
      <c r="E63" s="237">
        <v>11.81</v>
      </c>
      <c r="F63" s="138"/>
      <c r="G63" s="101">
        <f t="shared" si="0"/>
        <v>0</v>
      </c>
    </row>
    <row r="64" spans="1:7" s="126" customFormat="1" ht="18.75">
      <c r="A64" s="260" t="s">
        <v>708</v>
      </c>
      <c r="B64" s="135" t="s">
        <v>709</v>
      </c>
      <c r="C64" s="136" t="s">
        <v>710</v>
      </c>
      <c r="D64" s="137">
        <v>6</v>
      </c>
      <c r="E64" s="237">
        <v>6.75</v>
      </c>
      <c r="F64" s="138"/>
      <c r="G64" s="101">
        <f t="shared" si="0"/>
        <v>0</v>
      </c>
    </row>
    <row r="65" spans="1:7" s="126" customFormat="1" ht="18.75">
      <c r="A65" s="260" t="s">
        <v>711</v>
      </c>
      <c r="B65" s="135" t="s">
        <v>712</v>
      </c>
      <c r="C65" s="136" t="s">
        <v>713</v>
      </c>
      <c r="D65" s="137">
        <v>6</v>
      </c>
      <c r="E65" s="237">
        <v>11.58</v>
      </c>
      <c r="F65" s="138"/>
      <c r="G65" s="101">
        <f t="shared" si="0"/>
        <v>0</v>
      </c>
    </row>
    <row r="66" spans="1:7" s="126" customFormat="1" ht="18.75">
      <c r="A66" s="260" t="s">
        <v>714</v>
      </c>
      <c r="B66" s="135" t="s">
        <v>715</v>
      </c>
      <c r="C66" s="136" t="s">
        <v>716</v>
      </c>
      <c r="D66" s="137">
        <v>3</v>
      </c>
      <c r="E66" s="237">
        <v>5.59</v>
      </c>
      <c r="F66" s="138"/>
      <c r="G66" s="101">
        <f t="shared" si="0"/>
        <v>0</v>
      </c>
    </row>
    <row r="67" spans="1:7" s="126" customFormat="1" ht="18.75">
      <c r="A67" s="260" t="s">
        <v>717</v>
      </c>
      <c r="B67" s="135" t="s">
        <v>718</v>
      </c>
      <c r="C67" s="136" t="s">
        <v>719</v>
      </c>
      <c r="D67" s="137">
        <v>1</v>
      </c>
      <c r="E67" s="237">
        <v>12.7</v>
      </c>
      <c r="F67" s="138"/>
      <c r="G67" s="101">
        <f t="shared" si="0"/>
        <v>0</v>
      </c>
    </row>
    <row r="68" spans="1:7" s="126" customFormat="1" ht="18.75">
      <c r="A68" s="260" t="s">
        <v>720</v>
      </c>
      <c r="B68" s="135" t="s">
        <v>721</v>
      </c>
      <c r="C68" s="136" t="s">
        <v>722</v>
      </c>
      <c r="D68" s="137">
        <v>1</v>
      </c>
      <c r="E68" s="237">
        <v>37.369999999999997</v>
      </c>
      <c r="F68" s="138"/>
      <c r="G68" s="101">
        <f t="shared" si="0"/>
        <v>0</v>
      </c>
    </row>
    <row r="69" spans="1:7" s="126" customFormat="1" ht="18.75">
      <c r="A69" s="260" t="s">
        <v>723</v>
      </c>
      <c r="B69" s="135" t="s">
        <v>724</v>
      </c>
      <c r="C69" s="136" t="s">
        <v>725</v>
      </c>
      <c r="D69" s="137">
        <v>6</v>
      </c>
      <c r="E69" s="237">
        <v>4.76</v>
      </c>
      <c r="F69" s="138"/>
      <c r="G69" s="101">
        <f t="shared" si="0"/>
        <v>0</v>
      </c>
    </row>
    <row r="70" spans="1:7" s="126" customFormat="1" ht="18.75">
      <c r="A70" s="260" t="s">
        <v>726</v>
      </c>
      <c r="B70" s="135" t="s">
        <v>727</v>
      </c>
      <c r="C70" s="136" t="s">
        <v>728</v>
      </c>
      <c r="D70" s="137">
        <v>1</v>
      </c>
      <c r="E70" s="237">
        <v>4.8099999999999996</v>
      </c>
      <c r="F70" s="138"/>
      <c r="G70" s="101">
        <f t="shared" si="0"/>
        <v>0</v>
      </c>
    </row>
    <row r="71" spans="1:7" s="126" customFormat="1" ht="18.75">
      <c r="A71" s="260" t="s">
        <v>729</v>
      </c>
      <c r="B71" s="135" t="s">
        <v>730</v>
      </c>
      <c r="C71" s="136" t="s">
        <v>731</v>
      </c>
      <c r="D71" s="137">
        <v>1</v>
      </c>
      <c r="E71" s="237">
        <v>11.81</v>
      </c>
      <c r="F71" s="138"/>
      <c r="G71" s="101">
        <f t="shared" si="0"/>
        <v>0</v>
      </c>
    </row>
    <row r="72" spans="1:7" s="126" customFormat="1" ht="18.75">
      <c r="A72" s="260" t="s">
        <v>732</v>
      </c>
      <c r="B72" s="135" t="s">
        <v>733</v>
      </c>
      <c r="C72" s="136" t="s">
        <v>734</v>
      </c>
      <c r="D72" s="137">
        <v>1</v>
      </c>
      <c r="E72" s="237">
        <v>28.01</v>
      </c>
      <c r="F72" s="138"/>
      <c r="G72" s="101">
        <f t="shared" si="0"/>
        <v>0</v>
      </c>
    </row>
    <row r="73" spans="1:7" s="126" customFormat="1" ht="18.75">
      <c r="A73" s="260" t="s">
        <v>735</v>
      </c>
      <c r="B73" s="135" t="s">
        <v>736</v>
      </c>
      <c r="C73" s="136" t="s">
        <v>737</v>
      </c>
      <c r="D73" s="137">
        <v>6</v>
      </c>
      <c r="E73" s="237">
        <v>6.75</v>
      </c>
      <c r="F73" s="138"/>
      <c r="G73" s="101">
        <f t="shared" si="0"/>
        <v>0</v>
      </c>
    </row>
    <row r="74" spans="1:7" s="126" customFormat="1" ht="18.75">
      <c r="A74" s="260" t="s">
        <v>738</v>
      </c>
      <c r="B74" s="135" t="s">
        <v>739</v>
      </c>
      <c r="C74" s="136" t="s">
        <v>740</v>
      </c>
      <c r="D74" s="137">
        <v>1</v>
      </c>
      <c r="E74" s="237">
        <v>11.58</v>
      </c>
      <c r="F74" s="138"/>
      <c r="G74" s="101">
        <f t="shared" si="0"/>
        <v>0</v>
      </c>
    </row>
    <row r="75" spans="1:7" s="126" customFormat="1" ht="18.75">
      <c r="A75" s="260" t="s">
        <v>741</v>
      </c>
      <c r="B75" s="135" t="s">
        <v>742</v>
      </c>
      <c r="C75" s="136" t="s">
        <v>743</v>
      </c>
      <c r="D75" s="137">
        <v>3</v>
      </c>
      <c r="E75" s="237">
        <v>5.59</v>
      </c>
      <c r="F75" s="138"/>
      <c r="G75" s="101">
        <f t="shared" si="0"/>
        <v>0</v>
      </c>
    </row>
    <row r="76" spans="1:7" s="126" customFormat="1" ht="18.75">
      <c r="A76" s="260" t="s">
        <v>744</v>
      </c>
      <c r="B76" s="135" t="s">
        <v>745</v>
      </c>
      <c r="C76" s="136" t="s">
        <v>746</v>
      </c>
      <c r="D76" s="137">
        <v>3</v>
      </c>
      <c r="E76" s="237">
        <v>5.61</v>
      </c>
      <c r="F76" s="138"/>
      <c r="G76" s="101">
        <f t="shared" si="0"/>
        <v>0</v>
      </c>
    </row>
    <row r="77" spans="1:7" s="126" customFormat="1" ht="18.75">
      <c r="A77" s="260" t="s">
        <v>747</v>
      </c>
      <c r="B77" s="135" t="s">
        <v>748</v>
      </c>
      <c r="C77" s="136" t="s">
        <v>749</v>
      </c>
      <c r="D77" s="137">
        <v>28</v>
      </c>
      <c r="E77" s="237">
        <v>12.76</v>
      </c>
      <c r="F77" s="138"/>
      <c r="G77" s="101">
        <f t="shared" si="0"/>
        <v>0</v>
      </c>
    </row>
    <row r="78" spans="1:7" s="126" customFormat="1" ht="18.75">
      <c r="A78" s="260" t="s">
        <v>750</v>
      </c>
      <c r="B78" s="135" t="s">
        <v>751</v>
      </c>
      <c r="C78" s="136" t="s">
        <v>752</v>
      </c>
      <c r="D78" s="137">
        <v>6</v>
      </c>
      <c r="E78" s="237">
        <v>6.75</v>
      </c>
      <c r="F78" s="138"/>
      <c r="G78" s="101">
        <f t="shared" si="0"/>
        <v>0</v>
      </c>
    </row>
    <row r="79" spans="1:7" s="126" customFormat="1" ht="18.75">
      <c r="A79" s="260" t="s">
        <v>753</v>
      </c>
      <c r="B79" s="135" t="s">
        <v>754</v>
      </c>
      <c r="C79" s="136" t="s">
        <v>755</v>
      </c>
      <c r="D79" s="137">
        <v>6</v>
      </c>
      <c r="E79" s="237">
        <v>11.58</v>
      </c>
      <c r="F79" s="138"/>
      <c r="G79" s="101">
        <f t="shared" si="0"/>
        <v>0</v>
      </c>
    </row>
    <row r="80" spans="1:7" s="126" customFormat="1" ht="18.75">
      <c r="A80" s="260" t="s">
        <v>756</v>
      </c>
      <c r="B80" s="135" t="s">
        <v>757</v>
      </c>
      <c r="C80" s="136" t="s">
        <v>758</v>
      </c>
      <c r="D80" s="137">
        <v>3</v>
      </c>
      <c r="E80" s="237">
        <v>5.61</v>
      </c>
      <c r="F80" s="138"/>
      <c r="G80" s="101">
        <f t="shared" ref="G80:G86" si="1">E80*F80</f>
        <v>0</v>
      </c>
    </row>
    <row r="81" spans="1:12" s="126" customFormat="1" ht="18.75">
      <c r="A81" s="260" t="s">
        <v>759</v>
      </c>
      <c r="B81" s="135" t="s">
        <v>760</v>
      </c>
      <c r="C81" s="136" t="s">
        <v>761</v>
      </c>
      <c r="D81" s="137">
        <v>1</v>
      </c>
      <c r="E81" s="237">
        <v>12.76</v>
      </c>
      <c r="F81" s="138"/>
      <c r="G81" s="101">
        <f t="shared" si="1"/>
        <v>0</v>
      </c>
    </row>
    <row r="82" spans="1:12" s="126" customFormat="1" ht="18.75">
      <c r="A82" s="260" t="s">
        <v>762</v>
      </c>
      <c r="B82" s="135" t="s">
        <v>763</v>
      </c>
      <c r="C82" s="136" t="s">
        <v>764</v>
      </c>
      <c r="D82" s="137">
        <v>6</v>
      </c>
      <c r="E82" s="237">
        <v>6.75</v>
      </c>
      <c r="F82" s="138"/>
      <c r="G82" s="101">
        <f t="shared" si="1"/>
        <v>0</v>
      </c>
    </row>
    <row r="83" spans="1:12" s="126" customFormat="1" ht="18.75">
      <c r="A83" s="260" t="s">
        <v>765</v>
      </c>
      <c r="B83" s="135" t="s">
        <v>766</v>
      </c>
      <c r="C83" s="136" t="s">
        <v>767</v>
      </c>
      <c r="D83" s="137">
        <v>6</v>
      </c>
      <c r="E83" s="237">
        <v>11.58</v>
      </c>
      <c r="F83" s="138"/>
      <c r="G83" s="101">
        <f t="shared" si="1"/>
        <v>0</v>
      </c>
    </row>
    <row r="84" spans="1:12" s="126" customFormat="1" ht="18.75">
      <c r="A84" s="135"/>
      <c r="B84" s="135"/>
      <c r="C84" s="142" t="s">
        <v>768</v>
      </c>
      <c r="D84" s="137"/>
      <c r="E84"/>
      <c r="F84" s="138"/>
      <c r="G84" s="101"/>
    </row>
    <row r="85" spans="1:12" s="126" customFormat="1" ht="18.75">
      <c r="A85" s="260" t="s">
        <v>769</v>
      </c>
      <c r="B85" s="135" t="s">
        <v>770</v>
      </c>
      <c r="C85" s="136" t="s">
        <v>771</v>
      </c>
      <c r="D85" s="137">
        <v>1</v>
      </c>
      <c r="E85" s="237">
        <v>3.56</v>
      </c>
      <c r="F85" s="138"/>
      <c r="G85" s="101">
        <f t="shared" si="1"/>
        <v>0</v>
      </c>
    </row>
    <row r="86" spans="1:12" s="126" customFormat="1" ht="18.75">
      <c r="A86" s="260" t="s">
        <v>772</v>
      </c>
      <c r="B86" s="135" t="s">
        <v>773</v>
      </c>
      <c r="C86" s="136" t="s">
        <v>774</v>
      </c>
      <c r="D86" s="137">
        <v>1</v>
      </c>
      <c r="E86" s="237">
        <v>7.88</v>
      </c>
      <c r="F86" s="138"/>
      <c r="G86" s="101">
        <f t="shared" si="1"/>
        <v>0</v>
      </c>
    </row>
    <row r="87" spans="1:12" s="126" customFormat="1" ht="17.25" customHeight="1">
      <c r="A87" s="143"/>
      <c r="B87" s="143"/>
      <c r="C87" s="128"/>
      <c r="D87" s="124"/>
      <c r="E87" s="144"/>
      <c r="F87" s="145"/>
      <c r="G87" s="146"/>
      <c r="L87" s="129"/>
    </row>
    <row r="88" spans="1:12" s="130" customFormat="1" ht="17.25" customHeight="1">
      <c r="A88" s="113"/>
      <c r="B88" s="113"/>
      <c r="C88" s="149" t="s">
        <v>775</v>
      </c>
      <c r="D88" s="114"/>
      <c r="E88" s="115"/>
      <c r="F88" s="116">
        <f>SUM(F15:F87)</f>
        <v>0</v>
      </c>
      <c r="G88" s="45">
        <f>SUM(G15:G86)</f>
        <v>0</v>
      </c>
      <c r="L88" s="234"/>
    </row>
    <row r="89" spans="1:12" s="130" customFormat="1" ht="17.25" customHeight="1">
      <c r="A89" s="113"/>
      <c r="B89" s="113"/>
      <c r="C89" s="149"/>
      <c r="D89" s="114"/>
      <c r="E89" s="115"/>
      <c r="F89" s="117"/>
      <c r="G89" s="45"/>
      <c r="L89" s="234"/>
    </row>
    <row r="90" spans="1:12" s="130" customFormat="1" ht="46.5">
      <c r="A90" s="118"/>
      <c r="B90" s="118"/>
      <c r="C90" s="239" t="s">
        <v>776</v>
      </c>
      <c r="D90" s="114"/>
      <c r="E90" s="119"/>
      <c r="F90" s="120"/>
      <c r="G90" s="120">
        <f>IF(F88&gt;39,40%,0)</f>
        <v>0</v>
      </c>
      <c r="L90" s="234"/>
    </row>
    <row r="91" spans="1:12" s="130" customFormat="1" ht="17.25" customHeight="1">
      <c r="A91" s="113"/>
      <c r="B91" s="113"/>
      <c r="C91" s="149"/>
      <c r="D91" s="114"/>
      <c r="E91" s="115"/>
      <c r="F91" s="114"/>
      <c r="G91" s="45"/>
      <c r="L91" s="234"/>
    </row>
    <row r="92" spans="1:12" s="130" customFormat="1" ht="17.25" customHeight="1">
      <c r="A92" s="113"/>
      <c r="B92" s="113"/>
      <c r="C92" s="149" t="s">
        <v>777</v>
      </c>
      <c r="D92" s="114"/>
      <c r="E92" s="115"/>
      <c r="F92" s="114"/>
      <c r="G92" s="45">
        <f>G88-(G88*G90)</f>
        <v>0</v>
      </c>
      <c r="L92" s="234"/>
    </row>
    <row r="93" spans="1:12" ht="17.25" customHeight="1">
      <c r="A93" s="41"/>
      <c r="B93" s="41"/>
      <c r="E93" s="14"/>
      <c r="F93" s="42"/>
      <c r="G93" s="43"/>
    </row>
    <row r="94" spans="1:12" ht="17.25" customHeight="1">
      <c r="A94" s="50" t="s">
        <v>778</v>
      </c>
      <c r="B94" s="41"/>
      <c r="C94" s="16"/>
      <c r="E94" s="14"/>
      <c r="F94" s="42"/>
      <c r="G94" s="43"/>
    </row>
    <row r="95" spans="1:12" ht="17.25" customHeight="1">
      <c r="A95" s="50" t="s">
        <v>779</v>
      </c>
      <c r="B95" s="41"/>
      <c r="C95" s="16"/>
      <c r="E95" s="14"/>
      <c r="F95" s="42"/>
      <c r="G95" s="43"/>
    </row>
    <row r="96" spans="1:12" ht="17.25" customHeight="1">
      <c r="A96" s="41"/>
      <c r="B96" s="41"/>
      <c r="E96" s="14"/>
      <c r="F96" s="42"/>
      <c r="G96" s="43"/>
    </row>
    <row r="97" spans="1:7" ht="17.25" customHeight="1">
      <c r="A97" s="41"/>
      <c r="B97" s="41"/>
      <c r="E97" s="14"/>
      <c r="F97" s="42"/>
      <c r="G97" s="43"/>
    </row>
    <row r="98" spans="1:7" ht="17.25" customHeight="1">
      <c r="A98" s="41"/>
      <c r="B98" s="41"/>
      <c r="E98" s="14"/>
      <c r="F98" s="42"/>
      <c r="G98" s="43"/>
    </row>
    <row r="99" spans="1:7" ht="17.25" customHeight="1">
      <c r="A99" s="41"/>
      <c r="B99" s="41"/>
      <c r="E99" s="14"/>
      <c r="F99" s="14"/>
      <c r="G99" s="48"/>
    </row>
    <row r="100" spans="1:7" ht="17.25" customHeight="1">
      <c r="A100" s="41"/>
      <c r="B100" s="41"/>
      <c r="E100" s="14"/>
      <c r="F100" s="42"/>
      <c r="G100" s="43"/>
    </row>
    <row r="101" spans="1:7" ht="17.25" customHeight="1">
      <c r="A101" s="41"/>
      <c r="B101" s="41"/>
      <c r="E101" s="14"/>
      <c r="F101" s="42"/>
      <c r="G101" s="43"/>
    </row>
    <row r="102" spans="1:7" ht="17.25" customHeight="1">
      <c r="A102" s="41"/>
      <c r="B102" s="41"/>
      <c r="D102" s="18"/>
      <c r="E102" s="17"/>
      <c r="F102" s="18"/>
      <c r="G102" s="48"/>
    </row>
    <row r="103" spans="1:7" ht="17.25" customHeight="1">
      <c r="A103" s="41"/>
      <c r="B103" s="41"/>
      <c r="E103" s="14"/>
      <c r="F103" s="42"/>
      <c r="G103" s="43"/>
    </row>
    <row r="104" spans="1:7" ht="17.25" customHeight="1">
      <c r="A104" s="41"/>
      <c r="B104" s="41"/>
      <c r="E104" s="14"/>
      <c r="F104" s="42"/>
      <c r="G104" s="43"/>
    </row>
    <row r="105" spans="1:7" ht="17.25" customHeight="1">
      <c r="A105" s="41"/>
      <c r="B105" s="41"/>
      <c r="E105" s="14"/>
      <c r="F105" s="42"/>
      <c r="G105" s="43"/>
    </row>
    <row r="106" spans="1:7" ht="17.25" customHeight="1">
      <c r="A106" s="41"/>
      <c r="B106" s="41"/>
      <c r="D106" s="19"/>
      <c r="E106" s="20"/>
      <c r="F106" s="19"/>
      <c r="G106" s="48"/>
    </row>
    <row r="107" spans="1:7" ht="17.25" customHeight="1">
      <c r="A107" s="41"/>
      <c r="B107" s="41"/>
      <c r="D107" s="24"/>
      <c r="E107" s="14"/>
      <c r="G107" s="49"/>
    </row>
    <row r="108" spans="1:7" ht="17.25" customHeight="1">
      <c r="A108" s="41"/>
      <c r="B108" s="41"/>
      <c r="E108" s="14"/>
      <c r="G108" s="43"/>
    </row>
    <row r="109" spans="1:7" ht="17.25" customHeight="1">
      <c r="A109" s="41"/>
      <c r="B109" s="41"/>
      <c r="E109" s="14"/>
      <c r="F109" s="42"/>
      <c r="G109" s="43"/>
    </row>
    <row r="110" spans="1:7" ht="17.25" customHeight="1">
      <c r="A110" s="41"/>
      <c r="B110" s="41"/>
      <c r="E110" s="14"/>
      <c r="F110" s="42"/>
      <c r="G110" s="43"/>
    </row>
    <row r="111" spans="1:7" ht="17.25" customHeight="1">
      <c r="A111" s="41"/>
      <c r="B111" s="41"/>
      <c r="E111" s="14"/>
      <c r="F111" s="42"/>
      <c r="G111" s="43"/>
    </row>
    <row r="112" spans="1:7" ht="17.25" customHeight="1">
      <c r="A112" s="41"/>
      <c r="B112" s="41"/>
      <c r="E112" s="14"/>
      <c r="F112" s="42"/>
      <c r="G112" s="43"/>
    </row>
    <row r="113" spans="1:7" ht="17.25" customHeight="1">
      <c r="A113" s="41"/>
      <c r="B113" s="41"/>
      <c r="E113" s="14"/>
      <c r="F113" s="42"/>
      <c r="G113" s="43"/>
    </row>
    <row r="114" spans="1:7" ht="17.25" customHeight="1">
      <c r="A114" s="41"/>
      <c r="B114" s="41"/>
      <c r="E114" s="14"/>
      <c r="F114" s="42"/>
      <c r="G114" s="43"/>
    </row>
    <row r="115" spans="1:7" ht="17.25" customHeight="1">
      <c r="A115" s="41"/>
      <c r="B115" s="41"/>
      <c r="E115" s="14"/>
      <c r="F115" s="42"/>
      <c r="G115" s="43"/>
    </row>
    <row r="116" spans="1:7" ht="17.25" customHeight="1">
      <c r="A116" s="41"/>
      <c r="B116" s="41"/>
      <c r="E116" s="14"/>
      <c r="F116" s="42"/>
      <c r="G116" s="43"/>
    </row>
    <row r="117" spans="1:7" ht="17.25" customHeight="1">
      <c r="A117" s="41"/>
      <c r="B117" s="41"/>
      <c r="E117" s="14"/>
      <c r="F117" s="42"/>
      <c r="G117" s="43"/>
    </row>
    <row r="118" spans="1:7" ht="17.25" customHeight="1">
      <c r="A118" s="41"/>
      <c r="B118" s="41"/>
      <c r="E118" s="14"/>
      <c r="F118" s="42"/>
      <c r="G118" s="43"/>
    </row>
    <row r="119" spans="1:7" ht="17.25" customHeight="1">
      <c r="A119" s="41"/>
      <c r="B119" s="41"/>
      <c r="E119" s="14"/>
      <c r="F119" s="42"/>
      <c r="G119" s="43"/>
    </row>
    <row r="120" spans="1:7" ht="17.25" customHeight="1">
      <c r="A120" s="41"/>
      <c r="B120" s="41"/>
      <c r="E120" s="14"/>
      <c r="F120" s="42"/>
      <c r="G120" s="43"/>
    </row>
    <row r="121" spans="1:7" ht="17.25" customHeight="1">
      <c r="A121" s="41"/>
      <c r="B121" s="41"/>
      <c r="E121" s="14"/>
      <c r="F121" s="42"/>
      <c r="G121" s="43"/>
    </row>
    <row r="122" spans="1:7" ht="17.25" customHeight="1">
      <c r="A122" s="41"/>
      <c r="B122" s="41"/>
      <c r="E122" s="14"/>
      <c r="F122" s="42"/>
      <c r="G122" s="43"/>
    </row>
    <row r="123" spans="1:7" ht="17.25" customHeight="1">
      <c r="A123" s="41"/>
      <c r="B123" s="41"/>
      <c r="E123" s="14"/>
      <c r="F123" s="42"/>
      <c r="G123" s="43"/>
    </row>
    <row r="124" spans="1:7" ht="17.25" customHeight="1">
      <c r="A124" s="41"/>
      <c r="B124" s="41"/>
      <c r="E124" s="14"/>
      <c r="F124" s="42"/>
      <c r="G124" s="43"/>
    </row>
    <row r="125" spans="1:7" ht="17.25" customHeight="1">
      <c r="A125" s="41"/>
      <c r="B125" s="41"/>
      <c r="E125" s="14"/>
      <c r="F125" s="42"/>
      <c r="G125" s="43"/>
    </row>
    <row r="126" spans="1:7" ht="17.25" customHeight="1">
      <c r="A126" s="41"/>
      <c r="B126" s="41"/>
      <c r="E126" s="14"/>
      <c r="F126" s="42"/>
      <c r="G126" s="43"/>
    </row>
    <row r="127" spans="1:7" ht="17.25" customHeight="1">
      <c r="A127" s="150"/>
      <c r="B127" s="50"/>
      <c r="C127" s="16"/>
      <c r="E127" s="14"/>
      <c r="F127" s="42"/>
      <c r="G127" s="43"/>
    </row>
    <row r="128" spans="1:7" ht="17.25" customHeight="1">
      <c r="A128" s="150"/>
      <c r="B128" s="50"/>
      <c r="C128" s="16"/>
      <c r="E128" s="14"/>
      <c r="F128" s="42"/>
      <c r="G128" s="43"/>
    </row>
    <row r="129" spans="1:7" ht="17.25" customHeight="1">
      <c r="A129" s="41"/>
      <c r="B129" s="41"/>
      <c r="E129" s="14"/>
      <c r="F129" s="42"/>
      <c r="G129" s="43"/>
    </row>
    <row r="130" spans="1:7" ht="17.25" customHeight="1">
      <c r="A130" s="41"/>
      <c r="B130" s="41"/>
      <c r="E130" s="14"/>
      <c r="F130" s="42"/>
      <c r="G130" s="43"/>
    </row>
    <row r="131" spans="1:7" ht="17.25" customHeight="1">
      <c r="A131" s="41"/>
      <c r="B131" s="41"/>
      <c r="E131" s="14"/>
      <c r="F131" s="42"/>
      <c r="G131" s="43"/>
    </row>
    <row r="132" spans="1:7" ht="17.25" customHeight="1">
      <c r="A132" s="41"/>
      <c r="B132" s="41"/>
      <c r="E132" s="14"/>
      <c r="F132" s="42"/>
      <c r="G132" s="43"/>
    </row>
    <row r="133" spans="1:7" ht="17.25" customHeight="1">
      <c r="A133" s="41"/>
      <c r="B133" s="41"/>
      <c r="E133" s="14"/>
      <c r="F133" s="42"/>
      <c r="G133" s="43"/>
    </row>
    <row r="134" spans="1:7" ht="17.25" customHeight="1">
      <c r="A134" s="41"/>
      <c r="B134" s="41"/>
      <c r="E134" s="14"/>
      <c r="F134" s="42"/>
      <c r="G134" s="43"/>
    </row>
    <row r="135" spans="1:7" ht="17.25" customHeight="1">
      <c r="A135" s="41"/>
      <c r="B135" s="41"/>
      <c r="E135" s="14"/>
      <c r="F135" s="42"/>
      <c r="G135" s="43"/>
    </row>
    <row r="136" spans="1:7" ht="17.25" customHeight="1">
      <c r="A136" s="41"/>
      <c r="B136" s="41"/>
      <c r="E136" s="14"/>
      <c r="F136" s="42"/>
      <c r="G136" s="43"/>
    </row>
    <row r="137" spans="1:7" ht="17.25" customHeight="1">
      <c r="E137" s="14"/>
      <c r="F137" s="42"/>
      <c r="G137" s="43"/>
    </row>
    <row r="138" spans="1:7" ht="17.25" customHeight="1">
      <c r="E138" s="14"/>
      <c r="F138" s="42"/>
      <c r="G138" s="43"/>
    </row>
    <row r="139" spans="1:7" ht="17.25" customHeight="1">
      <c r="E139" s="14"/>
      <c r="F139" s="42"/>
      <c r="G139" s="43"/>
    </row>
    <row r="140" spans="1:7" ht="17.25" customHeight="1">
      <c r="E140" s="14"/>
      <c r="F140" s="42"/>
      <c r="G140" s="43"/>
    </row>
    <row r="141" spans="1:7" ht="17.25" customHeight="1">
      <c r="E141" s="14"/>
      <c r="F141" s="42"/>
      <c r="G141" s="43"/>
    </row>
    <row r="142" spans="1:7" ht="17.25" customHeight="1">
      <c r="E142" s="14"/>
      <c r="F142" s="42"/>
      <c r="G142" s="43"/>
    </row>
    <row r="143" spans="1:7" ht="17.25" customHeight="1">
      <c r="E143" s="14"/>
      <c r="F143" s="42"/>
      <c r="G143" s="43"/>
    </row>
    <row r="144" spans="1:7">
      <c r="E144" s="14"/>
      <c r="F144" s="42"/>
      <c r="G144" s="43"/>
    </row>
    <row r="145" spans="1:7">
      <c r="E145" s="14"/>
      <c r="F145" s="42"/>
      <c r="G145" s="43"/>
    </row>
    <row r="146" spans="1:7">
      <c r="E146" s="14"/>
      <c r="F146" s="42"/>
      <c r="G146" s="43"/>
    </row>
    <row r="147" spans="1:7">
      <c r="E147" s="14"/>
      <c r="F147" s="42"/>
      <c r="G147" s="43"/>
    </row>
    <row r="148" spans="1:7">
      <c r="E148" s="14"/>
      <c r="F148" s="42"/>
      <c r="G148" s="43"/>
    </row>
    <row r="149" spans="1:7">
      <c r="E149" s="14"/>
      <c r="F149" s="42"/>
      <c r="G149" s="43"/>
    </row>
    <row r="150" spans="1:7">
      <c r="E150" s="14"/>
      <c r="F150" s="42"/>
      <c r="G150" s="43"/>
    </row>
    <row r="151" spans="1:7">
      <c r="E151" s="14"/>
      <c r="F151" s="42"/>
      <c r="G151" s="43"/>
    </row>
    <row r="152" spans="1:7">
      <c r="E152" s="14"/>
      <c r="F152" s="42"/>
      <c r="G152" s="43"/>
    </row>
    <row r="153" spans="1:7">
      <c r="E153" s="14"/>
      <c r="F153" s="42"/>
      <c r="G153" s="43"/>
    </row>
    <row r="154" spans="1:7">
      <c r="E154" s="14"/>
      <c r="F154" s="42"/>
      <c r="G154" s="43"/>
    </row>
    <row r="155" spans="1:7" ht="18.75">
      <c r="A155" s="26"/>
      <c r="B155" s="26"/>
      <c r="C155" s="51"/>
      <c r="E155" s="14"/>
      <c r="F155" s="42"/>
      <c r="G155" s="43"/>
    </row>
    <row r="156" spans="1:7">
      <c r="E156" s="14"/>
      <c r="F156" s="42"/>
      <c r="G156" s="43"/>
    </row>
    <row r="157" spans="1:7">
      <c r="A157" s="52"/>
      <c r="B157" s="52"/>
      <c r="E157" s="14"/>
      <c r="F157" s="42"/>
      <c r="G157" s="43"/>
    </row>
    <row r="158" spans="1:7">
      <c r="A158" s="52"/>
      <c r="B158" s="52"/>
      <c r="E158" s="14"/>
      <c r="F158" s="42"/>
      <c r="G158" s="43"/>
    </row>
    <row r="159" spans="1:7">
      <c r="A159" s="52"/>
      <c r="B159" s="52"/>
      <c r="E159" s="14"/>
      <c r="F159" s="42"/>
      <c r="G159" s="43"/>
    </row>
    <row r="160" spans="1:7">
      <c r="A160" s="52"/>
      <c r="B160" s="52"/>
      <c r="E160" s="14"/>
      <c r="F160" s="42"/>
      <c r="G160" s="43"/>
    </row>
    <row r="161" spans="1:7">
      <c r="A161" s="52"/>
      <c r="B161" s="52"/>
      <c r="E161" s="14"/>
      <c r="F161" s="42"/>
      <c r="G161" s="43"/>
    </row>
    <row r="162" spans="1:7">
      <c r="A162" s="52"/>
      <c r="B162" s="52"/>
      <c r="E162" s="14"/>
      <c r="F162" s="42"/>
      <c r="G162" s="43"/>
    </row>
    <row r="163" spans="1:7">
      <c r="A163" s="52"/>
      <c r="B163" s="52"/>
      <c r="E163" s="14"/>
      <c r="F163" s="42"/>
      <c r="G163" s="43"/>
    </row>
    <row r="164" spans="1:7">
      <c r="A164" s="52"/>
      <c r="B164" s="52"/>
      <c r="E164" s="14"/>
      <c r="F164" s="42"/>
      <c r="G164" s="43"/>
    </row>
    <row r="165" spans="1:7">
      <c r="A165" s="52"/>
      <c r="B165" s="52"/>
      <c r="E165" s="14"/>
      <c r="F165" s="42"/>
      <c r="G165" s="43"/>
    </row>
    <row r="166" spans="1:7">
      <c r="A166" s="52"/>
      <c r="B166" s="52"/>
      <c r="E166" s="14"/>
      <c r="F166" s="42"/>
      <c r="G166" s="43"/>
    </row>
    <row r="167" spans="1:7">
      <c r="A167" s="52"/>
      <c r="B167" s="52"/>
      <c r="E167" s="14"/>
      <c r="F167" s="42"/>
      <c r="G167" s="43"/>
    </row>
    <row r="168" spans="1:7">
      <c r="A168" s="52"/>
      <c r="B168" s="52"/>
      <c r="E168" s="14"/>
      <c r="F168" s="42"/>
      <c r="G168" s="43"/>
    </row>
    <row r="169" spans="1:7">
      <c r="A169" s="52"/>
      <c r="B169" s="52"/>
      <c r="E169" s="14"/>
      <c r="F169" s="42"/>
      <c r="G169" s="43"/>
    </row>
    <row r="170" spans="1:7">
      <c r="A170" s="52"/>
      <c r="B170" s="52"/>
      <c r="E170" s="14"/>
      <c r="F170" s="42"/>
      <c r="G170" s="43"/>
    </row>
    <row r="171" spans="1:7">
      <c r="A171" s="52"/>
      <c r="B171" s="52"/>
      <c r="E171" s="14"/>
      <c r="F171" s="42"/>
      <c r="G171" s="43"/>
    </row>
    <row r="172" spans="1:7">
      <c r="A172" s="52"/>
      <c r="B172" s="52"/>
      <c r="E172" s="14"/>
      <c r="F172" s="42"/>
      <c r="G172" s="43"/>
    </row>
    <row r="173" spans="1:7">
      <c r="A173" s="52"/>
      <c r="B173" s="52"/>
      <c r="E173" s="14"/>
      <c r="F173" s="42"/>
      <c r="G173" s="43"/>
    </row>
    <row r="174" spans="1:7">
      <c r="A174" s="52"/>
      <c r="B174" s="52"/>
      <c r="E174" s="14"/>
      <c r="F174" s="42"/>
      <c r="G174" s="43"/>
    </row>
    <row r="175" spans="1:7">
      <c r="A175" s="52"/>
      <c r="B175" s="52"/>
      <c r="E175" s="14"/>
      <c r="F175" s="42"/>
      <c r="G175" s="43"/>
    </row>
    <row r="176" spans="1:7">
      <c r="A176" s="52"/>
      <c r="B176" s="52"/>
      <c r="E176" s="14"/>
      <c r="F176" s="42"/>
      <c r="G176" s="43"/>
    </row>
    <row r="177" spans="1:7">
      <c r="A177" s="52"/>
      <c r="B177" s="52"/>
      <c r="E177" s="14"/>
      <c r="F177" s="42"/>
      <c r="G177" s="43"/>
    </row>
    <row r="178" spans="1:7">
      <c r="A178" s="52"/>
      <c r="B178" s="52"/>
      <c r="E178" s="14"/>
      <c r="F178" s="42"/>
      <c r="G178" s="43"/>
    </row>
    <row r="179" spans="1:7">
      <c r="A179" s="52"/>
      <c r="B179" s="52"/>
      <c r="E179" s="14"/>
      <c r="F179" s="42"/>
      <c r="G179" s="43"/>
    </row>
    <row r="180" spans="1:7">
      <c r="A180" s="52"/>
      <c r="B180" s="52"/>
      <c r="E180" s="14"/>
      <c r="F180" s="42"/>
      <c r="G180" s="43"/>
    </row>
    <row r="181" spans="1:7">
      <c r="A181" s="52"/>
      <c r="B181" s="52"/>
      <c r="D181" s="19"/>
      <c r="E181" s="20"/>
      <c r="F181" s="20"/>
      <c r="G181" s="53"/>
    </row>
    <row r="182" spans="1:7">
      <c r="A182" s="52"/>
      <c r="B182" s="52"/>
      <c r="E182" s="14"/>
      <c r="F182" s="42"/>
      <c r="G182" s="43"/>
    </row>
    <row r="183" spans="1:7">
      <c r="A183" s="52"/>
      <c r="B183" s="52"/>
      <c r="E183" s="14"/>
      <c r="F183" s="42"/>
      <c r="G183" s="43"/>
    </row>
    <row r="184" spans="1:7">
      <c r="A184" s="52"/>
      <c r="B184" s="52"/>
      <c r="E184" s="14"/>
      <c r="F184" s="42"/>
      <c r="G184" s="43"/>
    </row>
    <row r="185" spans="1:7">
      <c r="A185" s="52"/>
      <c r="B185" s="52"/>
      <c r="E185" s="14"/>
      <c r="F185" s="42"/>
      <c r="G185" s="43"/>
    </row>
    <row r="186" spans="1:7">
      <c r="A186" s="52"/>
      <c r="B186" s="52"/>
      <c r="E186" s="14"/>
      <c r="F186" s="42"/>
      <c r="G186" s="43"/>
    </row>
    <row r="187" spans="1:7">
      <c r="A187" s="52"/>
      <c r="B187" s="52"/>
      <c r="E187" s="14"/>
      <c r="F187" s="42"/>
      <c r="G187" s="43"/>
    </row>
    <row r="188" spans="1:7">
      <c r="A188" s="52"/>
      <c r="B188" s="52"/>
      <c r="E188" s="14"/>
      <c r="F188" s="14"/>
      <c r="G188" s="53"/>
    </row>
    <row r="189" spans="1:7" ht="18.75">
      <c r="A189" s="52"/>
      <c r="B189" s="52"/>
      <c r="D189" s="24"/>
      <c r="E189" s="25"/>
      <c r="F189" s="24"/>
      <c r="G189" s="49"/>
    </row>
    <row r="190" spans="1:7">
      <c r="A190" s="52"/>
      <c r="B190" s="52"/>
      <c r="E190" s="14"/>
      <c r="G190" s="43"/>
    </row>
    <row r="191" spans="1:7" ht="23.25">
      <c r="A191" s="52"/>
      <c r="B191" s="52"/>
      <c r="D191" s="27"/>
      <c r="E191" s="28"/>
      <c r="F191" s="27"/>
      <c r="G191" s="54"/>
    </row>
    <row r="192" spans="1:7">
      <c r="A192" s="52"/>
      <c r="B192" s="52"/>
    </row>
    <row r="193" spans="1:5" ht="18.75">
      <c r="A193" s="52"/>
      <c r="B193" s="52"/>
      <c r="D193" s="30"/>
      <c r="E193" s="31"/>
    </row>
    <row r="194" spans="1:5">
      <c r="A194" s="52"/>
      <c r="B194" s="52"/>
      <c r="E194" s="32"/>
    </row>
    <row r="195" spans="1:5">
      <c r="A195" s="52"/>
      <c r="B195" s="52"/>
      <c r="E195" s="32"/>
    </row>
    <row r="196" spans="1:5">
      <c r="A196" s="52"/>
      <c r="B196" s="52"/>
      <c r="E196" s="32"/>
    </row>
    <row r="197" spans="1:5">
      <c r="A197" s="52"/>
      <c r="B197" s="52"/>
      <c r="D197" s="33"/>
      <c r="E197" s="34"/>
    </row>
    <row r="198" spans="1:5">
      <c r="A198" s="52"/>
      <c r="B198" s="52"/>
      <c r="D198" s="86"/>
      <c r="E198" s="56"/>
    </row>
    <row r="199" spans="1:5">
      <c r="A199" s="52"/>
      <c r="B199" s="52"/>
      <c r="D199" s="87"/>
      <c r="E199" s="58"/>
    </row>
    <row r="200" spans="1:5">
      <c r="A200" s="52"/>
      <c r="B200" s="52"/>
      <c r="D200" s="87"/>
      <c r="E200" s="58"/>
    </row>
    <row r="201" spans="1:5">
      <c r="A201" s="52"/>
      <c r="B201" s="52"/>
      <c r="D201" s="87"/>
      <c r="E201" s="58"/>
    </row>
    <row r="202" spans="1:5">
      <c r="A202" s="52"/>
      <c r="B202" s="52"/>
      <c r="D202" s="87"/>
      <c r="E202" s="58"/>
    </row>
    <row r="203" spans="1:5">
      <c r="A203" s="52"/>
      <c r="B203" s="52"/>
      <c r="D203" s="87"/>
      <c r="E203" s="32"/>
    </row>
    <row r="204" spans="1:5">
      <c r="A204" s="52"/>
      <c r="B204" s="52"/>
      <c r="D204" s="87"/>
      <c r="E204" s="32"/>
    </row>
    <row r="205" spans="1:5">
      <c r="A205" s="52"/>
      <c r="B205" s="52"/>
      <c r="D205" s="87"/>
      <c r="E205" s="32"/>
    </row>
    <row r="206" spans="1:5">
      <c r="A206" s="52"/>
      <c r="B206" s="52"/>
      <c r="D206" s="87"/>
      <c r="E206" s="32"/>
    </row>
    <row r="207" spans="1:5">
      <c r="A207" s="52"/>
      <c r="B207" s="52"/>
      <c r="D207" s="87"/>
      <c r="E207" s="32"/>
    </row>
    <row r="208" spans="1:5">
      <c r="A208" s="52"/>
      <c r="B208" s="52"/>
      <c r="D208" s="87"/>
      <c r="E208" s="32"/>
    </row>
    <row r="209" spans="1:7">
      <c r="A209" s="52"/>
      <c r="B209" s="52"/>
      <c r="D209" s="87"/>
      <c r="E209" s="32"/>
    </row>
    <row r="210" spans="1:7">
      <c r="A210" s="52"/>
      <c r="B210" s="52"/>
      <c r="D210" s="87"/>
      <c r="E210" s="32"/>
    </row>
    <row r="211" spans="1:7">
      <c r="A211" s="52"/>
      <c r="B211" s="52"/>
      <c r="D211" s="87"/>
      <c r="E211" s="32"/>
      <c r="G211"/>
    </row>
    <row r="212" spans="1:7">
      <c r="A212" s="52"/>
      <c r="B212" s="52"/>
      <c r="D212" s="88"/>
      <c r="E212" s="32"/>
      <c r="G212"/>
    </row>
    <row r="213" spans="1:7">
      <c r="A213" s="52"/>
      <c r="B213" s="52"/>
      <c r="D213" s="89"/>
      <c r="E213" s="32"/>
      <c r="G213"/>
    </row>
    <row r="214" spans="1:7">
      <c r="A214" s="52"/>
      <c r="B214" s="52"/>
      <c r="E214" s="32"/>
      <c r="G214"/>
    </row>
    <row r="215" spans="1:7">
      <c r="A215" s="52"/>
      <c r="B215" s="52"/>
      <c r="E215" s="32"/>
      <c r="G215"/>
    </row>
    <row r="216" spans="1:7">
      <c r="A216" s="52"/>
      <c r="B216" s="52"/>
    </row>
    <row r="217" spans="1:7">
      <c r="A217" s="52"/>
      <c r="B217" s="52"/>
    </row>
    <row r="218" spans="1:7">
      <c r="A218" s="52"/>
      <c r="B218" s="52"/>
    </row>
    <row r="219" spans="1:7">
      <c r="A219" s="52"/>
      <c r="B219" s="52"/>
    </row>
    <row r="220" spans="1:7">
      <c r="A220" s="52"/>
      <c r="B220" s="52"/>
    </row>
    <row r="221" spans="1:7">
      <c r="A221" s="52"/>
      <c r="B221" s="52"/>
    </row>
    <row r="222" spans="1:7">
      <c r="A222" s="52"/>
      <c r="B222" s="52"/>
    </row>
    <row r="223" spans="1:7">
      <c r="A223" s="52"/>
      <c r="B223" s="52"/>
    </row>
    <row r="224" spans="1:7">
      <c r="A224" s="52"/>
      <c r="B224" s="52"/>
    </row>
    <row r="225" spans="1:12">
      <c r="A225" s="52"/>
      <c r="B225" s="52"/>
    </row>
    <row r="226" spans="1:12">
      <c r="A226" s="52"/>
      <c r="B226" s="52"/>
    </row>
    <row r="227" spans="1:12">
      <c r="A227" s="52"/>
      <c r="B227" s="52"/>
    </row>
    <row r="228" spans="1:12">
      <c r="A228" s="52"/>
      <c r="B228" s="52"/>
    </row>
    <row r="229" spans="1:12">
      <c r="A229" s="21"/>
      <c r="B229" s="21"/>
      <c r="C229" s="61"/>
    </row>
    <row r="237" spans="1:12" s="23" customFormat="1">
      <c r="A237" s="15" t="s">
        <v>780</v>
      </c>
      <c r="B237" s="15"/>
      <c r="C237" s="22"/>
      <c r="D237" s="5"/>
      <c r="E237" s="29"/>
      <c r="F237" s="5"/>
      <c r="G237" s="37"/>
      <c r="L237" s="235"/>
    </row>
    <row r="245" spans="1:12">
      <c r="A245" s="62"/>
      <c r="B245" s="62"/>
      <c r="C245" s="50"/>
    </row>
    <row r="246" spans="1:12">
      <c r="A246" s="59"/>
      <c r="B246" s="59"/>
      <c r="C246" s="63"/>
    </row>
    <row r="247" spans="1:12">
      <c r="A247" s="59"/>
      <c r="B247" s="59"/>
      <c r="C247" s="63"/>
    </row>
    <row r="248" spans="1:12">
      <c r="A248" s="59"/>
      <c r="B248" s="59"/>
      <c r="C248" s="63"/>
    </row>
    <row r="249" spans="1:12">
      <c r="A249" s="64"/>
      <c r="B249" s="64"/>
      <c r="C249" s="65"/>
    </row>
    <row r="250" spans="1:12">
      <c r="A250" s="59"/>
      <c r="B250" s="59"/>
      <c r="C250" s="63"/>
    </row>
    <row r="251" spans="1:12">
      <c r="A251" s="59"/>
      <c r="B251" s="59"/>
      <c r="C251" s="63"/>
    </row>
    <row r="252" spans="1:12">
      <c r="A252" s="59"/>
      <c r="B252" s="59"/>
      <c r="C252" s="63"/>
    </row>
    <row r="253" spans="1:12" s="1" customFormat="1">
      <c r="A253" s="59"/>
      <c r="B253" s="59"/>
      <c r="C253" s="63"/>
      <c r="D253" s="5"/>
      <c r="E253" s="29"/>
      <c r="F253" s="5"/>
      <c r="G253" s="37"/>
      <c r="L253" s="236"/>
    </row>
    <row r="254" spans="1:12">
      <c r="A254" s="59"/>
      <c r="B254" s="59"/>
      <c r="C254" s="63"/>
    </row>
    <row r="255" spans="1:12">
      <c r="A255" s="59"/>
      <c r="B255" s="59"/>
      <c r="C255" s="63"/>
    </row>
    <row r="256" spans="1:12">
      <c r="A256" s="59"/>
      <c r="B256" s="59"/>
      <c r="C256" s="63"/>
    </row>
    <row r="257" spans="1:16">
      <c r="A257" s="59"/>
      <c r="B257" s="59"/>
      <c r="C257" s="63"/>
    </row>
    <row r="258" spans="1:16">
      <c r="A258" s="59"/>
      <c r="B258" s="59"/>
      <c r="C258" s="63"/>
    </row>
    <row r="259" spans="1:16" s="5" customFormat="1">
      <c r="A259" s="59"/>
      <c r="B259" s="59"/>
      <c r="C259" s="63"/>
      <c r="E259" s="29"/>
      <c r="G259" s="37"/>
      <c r="H259"/>
      <c r="I259"/>
      <c r="J259"/>
      <c r="K259"/>
      <c r="L259" s="9"/>
      <c r="M259"/>
      <c r="N259"/>
      <c r="O259"/>
      <c r="P259"/>
    </row>
    <row r="260" spans="1:16" s="5" customFormat="1">
      <c r="A260" s="59"/>
      <c r="B260" s="59"/>
      <c r="C260" s="63"/>
      <c r="E260" s="29"/>
      <c r="G260" s="37"/>
      <c r="H260"/>
      <c r="I260"/>
      <c r="J260"/>
      <c r="K260"/>
      <c r="L260" s="9"/>
      <c r="M260"/>
      <c r="N260"/>
      <c r="O260"/>
      <c r="P260"/>
    </row>
    <row r="261" spans="1:16" s="5" customFormat="1">
      <c r="A261" s="66"/>
      <c r="B261" s="66"/>
      <c r="C261" s="67"/>
      <c r="E261" s="29"/>
      <c r="G261" s="37"/>
      <c r="H261"/>
      <c r="I261"/>
      <c r="J261"/>
      <c r="K261"/>
      <c r="L261" s="9"/>
      <c r="M261"/>
      <c r="N261"/>
      <c r="O261"/>
      <c r="P261"/>
    </row>
    <row r="262" spans="1:16" s="5" customFormat="1">
      <c r="A262" s="15"/>
      <c r="B262" s="15"/>
      <c r="C262" s="22"/>
      <c r="E262" s="29"/>
      <c r="G262" s="37"/>
      <c r="H262"/>
      <c r="I262"/>
      <c r="J262"/>
      <c r="K262"/>
      <c r="L262" s="9"/>
      <c r="M262"/>
      <c r="N262"/>
      <c r="O262"/>
      <c r="P262"/>
    </row>
    <row r="263" spans="1:16" s="5" customFormat="1">
      <c r="A263" s="15"/>
      <c r="B263" s="15"/>
      <c r="C263" s="22"/>
      <c r="E263" s="29"/>
      <c r="G263" s="37"/>
      <c r="H263"/>
      <c r="I263"/>
      <c r="J263"/>
      <c r="K263"/>
      <c r="L263" s="9"/>
      <c r="M263"/>
      <c r="N263"/>
      <c r="O263"/>
      <c r="P263"/>
    </row>
  </sheetData>
  <mergeCells count="2">
    <mergeCell ref="A10:G10"/>
    <mergeCell ref="A11:G11"/>
  </mergeCells>
  <pageMargins left="0.25" right="0.25" top="0.75" bottom="0.75" header="0.3" footer="0.3"/>
  <pageSetup paperSize="9" scale="5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4B43F-5263-44CC-AD33-CC99B4F5C79E}">
  <sheetPr>
    <pageSetUpPr fitToPage="1"/>
  </sheetPr>
  <dimension ref="A1:R248"/>
  <sheetViews>
    <sheetView showGridLines="0" zoomScale="85" zoomScaleNormal="85" zoomScaleSheetLayoutView="85" workbookViewId="0">
      <selection activeCell="K67" sqref="K66:K67"/>
    </sheetView>
  </sheetViews>
  <sheetFormatPr defaultColWidth="11.5703125" defaultRowHeight="15"/>
  <cols>
    <col min="1" max="1" width="21.140625" style="15" customWidth="1"/>
    <col min="2" max="2" width="17" style="15" customWidth="1"/>
    <col min="3" max="3" width="65" style="22" customWidth="1"/>
    <col min="4" max="4" width="5.85546875" style="5" customWidth="1"/>
    <col min="5" max="5" width="4.85546875" style="29" bestFit="1" customWidth="1"/>
    <col min="6" max="7" width="9.85546875" style="29" customWidth="1"/>
    <col min="8" max="8" width="11.140625" style="5" customWidth="1"/>
    <col min="9" max="9" width="14.85546875" style="37" bestFit="1" customWidth="1"/>
    <col min="11" max="11" width="11.5703125" style="9"/>
    <col min="12" max="12" width="9" customWidth="1"/>
  </cols>
  <sheetData>
    <row r="1" spans="1:16" ht="104.25" customHeight="1">
      <c r="A1" s="68"/>
      <c r="B1" s="68"/>
      <c r="C1" s="70" t="s">
        <v>781</v>
      </c>
      <c r="D1" s="70"/>
      <c r="E1" s="70"/>
      <c r="F1" s="69"/>
      <c r="G1" s="69"/>
      <c r="H1" s="70"/>
      <c r="I1" s="71"/>
      <c r="J1" s="72"/>
      <c r="K1" s="240"/>
      <c r="L1" s="148"/>
      <c r="M1" s="147"/>
      <c r="N1" s="74"/>
      <c r="O1" s="74"/>
    </row>
    <row r="3" spans="1:16" ht="18.75">
      <c r="A3" s="121" t="s">
        <v>2</v>
      </c>
      <c r="B3" s="96"/>
      <c r="C3" s="35"/>
      <c r="I3"/>
    </row>
    <row r="4" spans="1:16" ht="18.75">
      <c r="A4" s="121" t="s">
        <v>3</v>
      </c>
      <c r="B4" s="96"/>
      <c r="C4" s="35"/>
      <c r="I4"/>
    </row>
    <row r="5" spans="1:16" ht="18.75">
      <c r="A5" s="121" t="s">
        <v>556</v>
      </c>
      <c r="B5" s="96"/>
      <c r="C5" s="36"/>
      <c r="I5"/>
    </row>
    <row r="6" spans="1:16" ht="23.25" customHeight="1">
      <c r="A6" s="121" t="s">
        <v>5</v>
      </c>
      <c r="B6" s="96"/>
      <c r="C6" s="35"/>
      <c r="I6"/>
    </row>
    <row r="7" spans="1:16" ht="22.5" customHeight="1">
      <c r="A7" s="121" t="s">
        <v>557</v>
      </c>
      <c r="B7" s="96"/>
      <c r="C7" s="35"/>
      <c r="I7"/>
    </row>
    <row r="8" spans="1:16" ht="22.5" customHeight="1">
      <c r="A8" s="121" t="s">
        <v>782</v>
      </c>
      <c r="B8" s="97"/>
      <c r="C8" s="13"/>
      <c r="I8"/>
      <c r="N8" s="2"/>
    </row>
    <row r="9" spans="1:16" ht="22.5" customHeight="1">
      <c r="A9" s="108"/>
      <c r="B9" s="97"/>
      <c r="C9" s="13"/>
      <c r="I9"/>
      <c r="N9" s="2"/>
    </row>
    <row r="10" spans="1:16" ht="23.25" customHeight="1">
      <c r="A10" s="3" t="s">
        <v>783</v>
      </c>
      <c r="B10" s="4">
        <v>0</v>
      </c>
      <c r="C10" s="4"/>
      <c r="D10" s="91"/>
      <c r="E10" s="5"/>
      <c r="F10" s="5"/>
      <c r="G10" s="5"/>
      <c r="H10" s="92"/>
      <c r="I10" s="6"/>
      <c r="J10" s="7"/>
      <c r="K10" s="12"/>
      <c r="L10" s="8"/>
      <c r="M10" s="9"/>
      <c r="O10" s="93"/>
      <c r="P10" s="93"/>
    </row>
    <row r="11" spans="1:16" ht="23.25" customHeight="1">
      <c r="A11" s="10"/>
      <c r="B11" s="11"/>
      <c r="C11" s="11"/>
      <c r="D11" s="91"/>
      <c r="E11" s="5"/>
      <c r="F11" s="5"/>
      <c r="G11" s="5"/>
      <c r="H11" s="92"/>
      <c r="I11" s="6"/>
      <c r="J11" s="7"/>
      <c r="K11" s="12"/>
      <c r="L11" s="8"/>
      <c r="M11" s="9"/>
      <c r="O11" s="93"/>
      <c r="P11" s="93"/>
    </row>
    <row r="12" spans="1:16" s="90" customFormat="1" ht="26.25" customHeight="1">
      <c r="A12" s="283" t="s">
        <v>784</v>
      </c>
      <c r="B12" s="283"/>
      <c r="C12" s="283"/>
      <c r="D12" s="283"/>
      <c r="E12" s="283"/>
      <c r="F12" s="283"/>
      <c r="G12" s="283"/>
      <c r="H12" s="283"/>
      <c r="I12" s="283"/>
      <c r="J12" s="122"/>
      <c r="K12" s="241"/>
    </row>
    <row r="13" spans="1:16" s="90" customFormat="1" ht="26.25" customHeight="1">
      <c r="A13" s="283" t="s">
        <v>785</v>
      </c>
      <c r="B13" s="283"/>
      <c r="C13" s="283"/>
      <c r="D13" s="283"/>
      <c r="E13" s="283"/>
      <c r="F13" s="283"/>
      <c r="G13" s="283"/>
      <c r="H13" s="283"/>
      <c r="I13" s="283"/>
      <c r="J13" s="122"/>
      <c r="K13" s="241"/>
    </row>
    <row r="14" spans="1:16" ht="75">
      <c r="A14" s="98" t="s">
        <v>561</v>
      </c>
      <c r="B14" s="99" t="s">
        <v>562</v>
      </c>
      <c r="C14" s="99" t="s">
        <v>563</v>
      </c>
      <c r="D14" s="100" t="s">
        <v>19</v>
      </c>
      <c r="E14" s="100" t="s">
        <v>786</v>
      </c>
      <c r="F14" s="100" t="s">
        <v>564</v>
      </c>
      <c r="G14" s="100" t="s">
        <v>787</v>
      </c>
      <c r="H14" s="100" t="s">
        <v>565</v>
      </c>
      <c r="I14" s="101" t="s">
        <v>566</v>
      </c>
    </row>
    <row r="15" spans="1:16" ht="18.75">
      <c r="A15" s="102" t="s">
        <v>788</v>
      </c>
      <c r="B15" s="103" t="s">
        <v>789</v>
      </c>
      <c r="C15" s="102" t="s">
        <v>790</v>
      </c>
      <c r="D15" s="103">
        <v>3</v>
      </c>
      <c r="E15" s="103">
        <v>3</v>
      </c>
      <c r="F15" s="104">
        <v>12.45</v>
      </c>
      <c r="G15" s="104">
        <f>F15*(1-$B$10)</f>
        <v>12.45</v>
      </c>
      <c r="H15" s="105"/>
      <c r="I15" s="101">
        <f>G15*H15</f>
        <v>0</v>
      </c>
    </row>
    <row r="16" spans="1:16" ht="18.75">
      <c r="A16" s="102" t="s">
        <v>791</v>
      </c>
      <c r="B16" s="103" t="s">
        <v>792</v>
      </c>
      <c r="C16" s="102" t="s">
        <v>793</v>
      </c>
      <c r="D16" s="103">
        <v>3</v>
      </c>
      <c r="E16" s="103">
        <v>3</v>
      </c>
      <c r="F16" s="104">
        <v>7.98</v>
      </c>
      <c r="G16" s="104">
        <f t="shared" ref="G16:G35" si="0">F16*(1-$B$10)</f>
        <v>7.98</v>
      </c>
      <c r="H16" s="105"/>
      <c r="I16" s="101">
        <f t="shared" ref="I16:I35" si="1">G16*H16</f>
        <v>0</v>
      </c>
    </row>
    <row r="17" spans="1:12" ht="18.75">
      <c r="A17" s="102" t="s">
        <v>794</v>
      </c>
      <c r="B17" s="103" t="s">
        <v>795</v>
      </c>
      <c r="C17" s="102" t="s">
        <v>796</v>
      </c>
      <c r="D17" s="103">
        <v>3</v>
      </c>
      <c r="E17" s="103">
        <v>3</v>
      </c>
      <c r="F17" s="104">
        <v>20.02</v>
      </c>
      <c r="G17" s="104">
        <f t="shared" si="0"/>
        <v>20.02</v>
      </c>
      <c r="H17" s="105"/>
      <c r="I17" s="101">
        <f t="shared" si="1"/>
        <v>0</v>
      </c>
    </row>
    <row r="18" spans="1:12" ht="18.75">
      <c r="A18" s="102" t="s">
        <v>797</v>
      </c>
      <c r="B18" s="103" t="s">
        <v>798</v>
      </c>
      <c r="C18" s="102" t="s">
        <v>799</v>
      </c>
      <c r="D18" s="103">
        <v>1</v>
      </c>
      <c r="E18" s="103">
        <v>15</v>
      </c>
      <c r="F18" s="104">
        <v>6.62</v>
      </c>
      <c r="G18" s="104">
        <f t="shared" si="0"/>
        <v>6.62</v>
      </c>
      <c r="H18" s="105"/>
      <c r="I18" s="101">
        <f t="shared" si="1"/>
        <v>0</v>
      </c>
    </row>
    <row r="19" spans="1:12" ht="18.75">
      <c r="A19" s="102" t="s">
        <v>800</v>
      </c>
      <c r="B19" s="103">
        <v>301340</v>
      </c>
      <c r="C19" s="102" t="s">
        <v>801</v>
      </c>
      <c r="D19" s="103">
        <v>3</v>
      </c>
      <c r="E19" s="103">
        <v>3</v>
      </c>
      <c r="F19" s="104">
        <v>6.87</v>
      </c>
      <c r="G19" s="104">
        <f t="shared" si="0"/>
        <v>6.87</v>
      </c>
      <c r="H19" s="105"/>
      <c r="I19" s="101">
        <f t="shared" si="1"/>
        <v>0</v>
      </c>
    </row>
    <row r="20" spans="1:12" ht="18.75">
      <c r="A20" s="102" t="s">
        <v>802</v>
      </c>
      <c r="B20" s="103">
        <v>301339</v>
      </c>
      <c r="C20" s="102" t="s">
        <v>803</v>
      </c>
      <c r="D20" s="103">
        <v>6</v>
      </c>
      <c r="E20" s="103">
        <v>6</v>
      </c>
      <c r="F20" s="104">
        <v>3.43</v>
      </c>
      <c r="G20" s="104">
        <f t="shared" si="0"/>
        <v>3.43</v>
      </c>
      <c r="H20" s="105"/>
      <c r="I20" s="101">
        <f t="shared" si="1"/>
        <v>0</v>
      </c>
    </row>
    <row r="21" spans="1:12" ht="18.75">
      <c r="A21" s="102" t="s">
        <v>804</v>
      </c>
      <c r="B21" s="103">
        <v>301345</v>
      </c>
      <c r="C21" s="102" t="s">
        <v>805</v>
      </c>
      <c r="D21" s="103">
        <v>3</v>
      </c>
      <c r="E21" s="103">
        <v>3</v>
      </c>
      <c r="F21" s="104">
        <v>5.76</v>
      </c>
      <c r="G21" s="104">
        <f t="shared" si="0"/>
        <v>5.76</v>
      </c>
      <c r="H21" s="105"/>
      <c r="I21" s="101">
        <f t="shared" si="1"/>
        <v>0</v>
      </c>
    </row>
    <row r="22" spans="1:12" ht="18.75">
      <c r="A22" s="102" t="s">
        <v>806</v>
      </c>
      <c r="B22" s="103">
        <v>301344</v>
      </c>
      <c r="C22" s="102" t="s">
        <v>807</v>
      </c>
      <c r="D22" s="103">
        <v>6</v>
      </c>
      <c r="E22" s="103">
        <v>6</v>
      </c>
      <c r="F22" s="104">
        <v>2.87</v>
      </c>
      <c r="G22" s="104">
        <f t="shared" si="0"/>
        <v>2.87</v>
      </c>
      <c r="H22" s="105"/>
      <c r="I22" s="101">
        <f t="shared" si="1"/>
        <v>0</v>
      </c>
    </row>
    <row r="23" spans="1:12" ht="18.75">
      <c r="A23" s="102" t="s">
        <v>808</v>
      </c>
      <c r="B23" s="103">
        <v>301335</v>
      </c>
      <c r="C23" s="102" t="s">
        <v>809</v>
      </c>
      <c r="D23" s="103">
        <v>6</v>
      </c>
      <c r="E23" s="103">
        <v>6</v>
      </c>
      <c r="F23" s="104">
        <v>4.17</v>
      </c>
      <c r="G23" s="104">
        <f t="shared" si="0"/>
        <v>4.17</v>
      </c>
      <c r="H23" s="105"/>
      <c r="I23" s="101">
        <f t="shared" si="1"/>
        <v>0</v>
      </c>
    </row>
    <row r="24" spans="1:12" ht="18.75">
      <c r="A24" s="102" t="s">
        <v>810</v>
      </c>
      <c r="B24" s="103">
        <v>301336</v>
      </c>
      <c r="C24" s="102" t="s">
        <v>811</v>
      </c>
      <c r="D24" s="103">
        <v>3</v>
      </c>
      <c r="E24" s="103">
        <v>3</v>
      </c>
      <c r="F24" s="104">
        <v>6.67</v>
      </c>
      <c r="G24" s="104">
        <f t="shared" si="0"/>
        <v>6.67</v>
      </c>
      <c r="H24" s="105"/>
      <c r="I24" s="101">
        <f t="shared" si="1"/>
        <v>0</v>
      </c>
    </row>
    <row r="25" spans="1:12" ht="18.75">
      <c r="A25" s="102" t="s">
        <v>812</v>
      </c>
      <c r="B25" s="103">
        <v>301334</v>
      </c>
      <c r="C25" s="102" t="s">
        <v>813</v>
      </c>
      <c r="D25" s="103">
        <v>6</v>
      </c>
      <c r="E25" s="103">
        <v>6</v>
      </c>
      <c r="F25" s="104">
        <v>3.46</v>
      </c>
      <c r="G25" s="104">
        <f t="shared" si="0"/>
        <v>3.46</v>
      </c>
      <c r="H25" s="105"/>
      <c r="I25" s="101">
        <f t="shared" si="1"/>
        <v>0</v>
      </c>
    </row>
    <row r="26" spans="1:12" ht="18.75">
      <c r="A26" s="102" t="s">
        <v>814</v>
      </c>
      <c r="B26" s="103">
        <v>301333</v>
      </c>
      <c r="C26" s="102" t="s">
        <v>815</v>
      </c>
      <c r="D26" s="103">
        <v>6</v>
      </c>
      <c r="E26" s="103">
        <v>6</v>
      </c>
      <c r="F26" s="104">
        <v>1.79</v>
      </c>
      <c r="G26" s="104">
        <f t="shared" si="0"/>
        <v>1.79</v>
      </c>
      <c r="H26" s="106"/>
      <c r="I26" s="101">
        <f t="shared" si="1"/>
        <v>0</v>
      </c>
      <c r="L26" s="2"/>
    </row>
    <row r="27" spans="1:12" ht="18.75">
      <c r="A27" s="102" t="s">
        <v>816</v>
      </c>
      <c r="B27" s="103">
        <v>301347</v>
      </c>
      <c r="C27" s="102" t="s">
        <v>817</v>
      </c>
      <c r="D27" s="103">
        <v>6</v>
      </c>
      <c r="E27" s="103">
        <v>6</v>
      </c>
      <c r="F27" s="104">
        <v>4.7699999999999996</v>
      </c>
      <c r="G27" s="104">
        <f t="shared" si="0"/>
        <v>4.7699999999999996</v>
      </c>
      <c r="H27" s="106"/>
      <c r="I27" s="101">
        <f t="shared" si="1"/>
        <v>0</v>
      </c>
    </row>
    <row r="28" spans="1:12" ht="18.75">
      <c r="A28" s="102" t="s">
        <v>818</v>
      </c>
      <c r="B28" s="103">
        <v>301349</v>
      </c>
      <c r="C28" s="102" t="s">
        <v>819</v>
      </c>
      <c r="D28" s="103">
        <v>6</v>
      </c>
      <c r="E28" s="103">
        <v>6</v>
      </c>
      <c r="F28" s="104">
        <v>5.18</v>
      </c>
      <c r="G28" s="104">
        <f t="shared" si="0"/>
        <v>5.18</v>
      </c>
      <c r="H28" s="106"/>
      <c r="I28" s="101">
        <f t="shared" si="1"/>
        <v>0</v>
      </c>
    </row>
    <row r="29" spans="1:12" ht="18.75">
      <c r="A29" s="102" t="s">
        <v>820</v>
      </c>
      <c r="B29" s="103">
        <v>301346</v>
      </c>
      <c r="C29" s="102" t="s">
        <v>821</v>
      </c>
      <c r="D29" s="103">
        <v>6</v>
      </c>
      <c r="E29" s="103">
        <v>6</v>
      </c>
      <c r="F29" s="104">
        <v>2.85</v>
      </c>
      <c r="G29" s="104">
        <f t="shared" si="0"/>
        <v>2.85</v>
      </c>
      <c r="H29" s="106"/>
      <c r="I29" s="101">
        <f t="shared" si="1"/>
        <v>0</v>
      </c>
    </row>
    <row r="30" spans="1:12" ht="18.75">
      <c r="A30" s="102" t="s">
        <v>822</v>
      </c>
      <c r="B30" s="103">
        <v>301348</v>
      </c>
      <c r="C30" s="102" t="s">
        <v>823</v>
      </c>
      <c r="D30" s="103">
        <v>6</v>
      </c>
      <c r="E30" s="103">
        <v>6</v>
      </c>
      <c r="F30" s="104">
        <v>3.04</v>
      </c>
      <c r="G30" s="104">
        <f t="shared" si="0"/>
        <v>3.04</v>
      </c>
      <c r="H30" s="106"/>
      <c r="I30" s="101">
        <f t="shared" si="1"/>
        <v>0</v>
      </c>
    </row>
    <row r="31" spans="1:12" ht="18.75">
      <c r="A31" s="102" t="s">
        <v>824</v>
      </c>
      <c r="B31" s="103">
        <v>301338</v>
      </c>
      <c r="C31" s="102" t="s">
        <v>825</v>
      </c>
      <c r="D31" s="103">
        <v>3</v>
      </c>
      <c r="E31" s="103">
        <v>3</v>
      </c>
      <c r="F31" s="104">
        <v>7.4</v>
      </c>
      <c r="G31" s="104">
        <f t="shared" si="0"/>
        <v>7.4</v>
      </c>
      <c r="H31" s="106"/>
      <c r="I31" s="101">
        <f t="shared" si="1"/>
        <v>0</v>
      </c>
    </row>
    <row r="32" spans="1:12" ht="18.75">
      <c r="A32" s="102" t="s">
        <v>826</v>
      </c>
      <c r="B32" s="103">
        <v>301337</v>
      </c>
      <c r="C32" s="102" t="s">
        <v>827</v>
      </c>
      <c r="D32" s="103">
        <v>6</v>
      </c>
      <c r="E32" s="103">
        <v>6</v>
      </c>
      <c r="F32" s="104">
        <v>3.82</v>
      </c>
      <c r="G32" s="104">
        <f t="shared" si="0"/>
        <v>3.82</v>
      </c>
      <c r="H32" s="106"/>
      <c r="I32" s="101">
        <f t="shared" si="1"/>
        <v>0</v>
      </c>
    </row>
    <row r="33" spans="1:17" ht="18.75">
      <c r="A33" s="102" t="s">
        <v>828</v>
      </c>
      <c r="B33" s="103">
        <v>301343</v>
      </c>
      <c r="C33" s="102" t="s">
        <v>829</v>
      </c>
      <c r="D33" s="103">
        <v>6</v>
      </c>
      <c r="E33" s="103">
        <v>6</v>
      </c>
      <c r="F33" s="104">
        <v>3.16</v>
      </c>
      <c r="G33" s="104">
        <f t="shared" si="0"/>
        <v>3.16</v>
      </c>
      <c r="H33" s="106"/>
      <c r="I33" s="101">
        <f t="shared" si="1"/>
        <v>0</v>
      </c>
    </row>
    <row r="34" spans="1:17" ht="18.75">
      <c r="A34" s="102" t="s">
        <v>830</v>
      </c>
      <c r="B34" s="103">
        <v>301342</v>
      </c>
      <c r="C34" s="102" t="s">
        <v>831</v>
      </c>
      <c r="D34" s="103">
        <v>6</v>
      </c>
      <c r="E34" s="103">
        <v>6</v>
      </c>
      <c r="F34" s="104">
        <v>2.99</v>
      </c>
      <c r="G34" s="104">
        <f t="shared" si="0"/>
        <v>2.99</v>
      </c>
      <c r="H34" s="106"/>
      <c r="I34" s="101">
        <f t="shared" si="1"/>
        <v>0</v>
      </c>
    </row>
    <row r="35" spans="1:17" ht="18.75">
      <c r="A35" s="102" t="s">
        <v>832</v>
      </c>
      <c r="B35" s="103">
        <v>301341</v>
      </c>
      <c r="C35" s="102" t="s">
        <v>833</v>
      </c>
      <c r="D35" s="103">
        <v>6</v>
      </c>
      <c r="E35" s="103">
        <v>6</v>
      </c>
      <c r="F35" s="104">
        <v>1.49</v>
      </c>
      <c r="G35" s="104">
        <f t="shared" si="0"/>
        <v>1.49</v>
      </c>
      <c r="H35" s="106"/>
      <c r="I35" s="101">
        <f t="shared" si="1"/>
        <v>0</v>
      </c>
      <c r="O35" s="74"/>
      <c r="P35" s="74"/>
      <c r="Q35" s="74"/>
    </row>
    <row r="36" spans="1:17" ht="18.75">
      <c r="A36" s="107"/>
      <c r="B36" s="107"/>
      <c r="C36" s="108"/>
      <c r="D36" s="109"/>
      <c r="E36" s="109"/>
      <c r="F36" s="110"/>
      <c r="G36" s="110"/>
      <c r="H36" s="111"/>
      <c r="I36" s="112"/>
      <c r="L36" s="2"/>
      <c r="O36" s="74"/>
      <c r="P36" s="74"/>
      <c r="Q36" s="74"/>
    </row>
    <row r="37" spans="1:17" s="46" customFormat="1" ht="17.25" customHeight="1">
      <c r="A37" s="113"/>
      <c r="B37" s="113"/>
      <c r="C37" s="149" t="s">
        <v>775</v>
      </c>
      <c r="D37" s="114"/>
      <c r="E37" s="115"/>
      <c r="F37" s="115"/>
      <c r="G37" s="115"/>
      <c r="H37" s="116"/>
      <c r="I37" s="45">
        <f>SUM(I15:I36)</f>
        <v>0</v>
      </c>
      <c r="K37" s="242"/>
      <c r="O37" s="74">
        <v>0</v>
      </c>
      <c r="P37" s="94">
        <v>0</v>
      </c>
      <c r="Q37" s="95"/>
    </row>
    <row r="38" spans="1:17" s="46" customFormat="1" ht="17.25" customHeight="1">
      <c r="A38" s="113"/>
      <c r="B38" s="113"/>
      <c r="C38" s="44"/>
      <c r="D38" s="114"/>
      <c r="E38" s="115"/>
      <c r="F38" s="115"/>
      <c r="G38" s="115"/>
      <c r="H38" s="117"/>
      <c r="I38" s="45"/>
      <c r="K38" s="242"/>
      <c r="O38" s="74">
        <v>10</v>
      </c>
      <c r="P38" s="94">
        <v>0</v>
      </c>
      <c r="Q38" s="95"/>
    </row>
    <row r="39" spans="1:17" s="46" customFormat="1" ht="37.5">
      <c r="A39" s="118"/>
      <c r="B39" s="118"/>
      <c r="C39" s="47" t="s">
        <v>834</v>
      </c>
      <c r="D39" s="114"/>
      <c r="E39" s="115"/>
      <c r="F39" s="119"/>
      <c r="G39" s="119"/>
      <c r="H39" s="120"/>
      <c r="I39" s="120">
        <f>IF(I37&gt;499,15%,0)</f>
        <v>0</v>
      </c>
      <c r="J39" s="261"/>
      <c r="K39" s="242"/>
      <c r="O39" s="74">
        <v>500</v>
      </c>
      <c r="P39" s="94">
        <v>0.1</v>
      </c>
      <c r="Q39" s="95"/>
    </row>
    <row r="40" spans="1:17" s="46" customFormat="1" ht="17.25" customHeight="1">
      <c r="A40" s="113"/>
      <c r="B40" s="113"/>
      <c r="C40" s="44"/>
      <c r="D40" s="114"/>
      <c r="E40" s="115"/>
      <c r="F40" s="115"/>
      <c r="G40" s="115"/>
      <c r="H40" s="114"/>
      <c r="I40" s="45"/>
      <c r="K40" s="242"/>
      <c r="O40" s="74">
        <v>1000</v>
      </c>
      <c r="P40" s="94">
        <v>0.15</v>
      </c>
      <c r="Q40" s="95"/>
    </row>
    <row r="41" spans="1:17" s="46" customFormat="1" ht="17.25" customHeight="1">
      <c r="A41" s="113"/>
      <c r="B41" s="113"/>
      <c r="C41" s="149" t="s">
        <v>777</v>
      </c>
      <c r="D41" s="114"/>
      <c r="E41" s="115"/>
      <c r="F41" s="115"/>
      <c r="G41" s="115"/>
      <c r="H41" s="114"/>
      <c r="I41" s="45">
        <f>I37-(I37*I39)</f>
        <v>0</v>
      </c>
      <c r="K41" s="242"/>
      <c r="O41" s="95"/>
      <c r="P41" s="95"/>
      <c r="Q41" s="95"/>
    </row>
    <row r="42" spans="1:17">
      <c r="C42" s="52"/>
      <c r="D42" s="81"/>
      <c r="E42" s="81"/>
      <c r="F42" s="82"/>
      <c r="G42" s="82"/>
      <c r="H42" s="83"/>
      <c r="I42" s="84"/>
      <c r="O42" s="74"/>
      <c r="P42" s="74"/>
      <c r="Q42" s="74"/>
    </row>
    <row r="43" spans="1:17">
      <c r="A43" s="50" t="s">
        <v>778</v>
      </c>
      <c r="C43" s="52"/>
      <c r="D43" s="81"/>
      <c r="E43" s="81"/>
      <c r="F43" s="82"/>
      <c r="G43" s="82"/>
      <c r="H43" s="83"/>
      <c r="I43" s="84"/>
      <c r="O43" s="74"/>
      <c r="P43" s="74"/>
      <c r="Q43" s="74"/>
    </row>
    <row r="44" spans="1:17">
      <c r="A44" s="50" t="s">
        <v>779</v>
      </c>
      <c r="B44" s="50"/>
      <c r="C44" s="52"/>
      <c r="D44" s="81"/>
      <c r="E44" s="81"/>
      <c r="F44" s="82"/>
      <c r="G44" s="82"/>
      <c r="H44" s="83"/>
      <c r="I44" s="84"/>
    </row>
    <row r="45" spans="1:17">
      <c r="A45" s="50"/>
      <c r="B45" s="50"/>
      <c r="C45" s="52"/>
      <c r="D45" s="81"/>
      <c r="E45" s="81"/>
      <c r="F45" s="82"/>
      <c r="G45" s="82"/>
      <c r="H45" s="83"/>
      <c r="I45" s="84"/>
    </row>
    <row r="46" spans="1:17">
      <c r="C46" s="52"/>
      <c r="D46" s="81"/>
      <c r="E46" s="81"/>
      <c r="F46" s="82"/>
      <c r="G46" s="82"/>
      <c r="H46" s="83"/>
      <c r="I46" s="84"/>
    </row>
    <row r="47" spans="1:17">
      <c r="C47" s="52"/>
      <c r="D47" s="81"/>
      <c r="E47" s="81"/>
      <c r="F47" s="82"/>
      <c r="G47" s="82"/>
      <c r="H47" s="83"/>
      <c r="I47" s="84"/>
    </row>
    <row r="48" spans="1:17">
      <c r="C48" s="52"/>
      <c r="D48" s="81"/>
      <c r="E48" s="81"/>
      <c r="F48" s="82"/>
      <c r="G48" s="82"/>
      <c r="H48" s="83"/>
      <c r="I48" s="84"/>
    </row>
    <row r="49" spans="3:9">
      <c r="C49" s="52"/>
      <c r="D49" s="81"/>
      <c r="E49" s="81"/>
      <c r="F49" s="82"/>
      <c r="G49" s="82"/>
      <c r="H49" s="83"/>
      <c r="I49" s="84"/>
    </row>
    <row r="50" spans="3:9">
      <c r="C50" s="52"/>
      <c r="D50" s="81"/>
      <c r="E50" s="81"/>
      <c r="F50" s="82"/>
      <c r="G50" s="82"/>
      <c r="H50" s="83"/>
      <c r="I50" s="84"/>
    </row>
    <row r="51" spans="3:9" ht="21">
      <c r="C51" s="80"/>
      <c r="D51" s="81"/>
      <c r="E51" s="81"/>
      <c r="F51" s="82"/>
      <c r="G51" s="82"/>
      <c r="H51" s="83"/>
      <c r="I51" s="84"/>
    </row>
    <row r="52" spans="3:9">
      <c r="C52" s="52"/>
      <c r="D52" s="81"/>
      <c r="E52" s="81"/>
      <c r="F52" s="82"/>
      <c r="G52" s="82"/>
      <c r="H52" s="83"/>
      <c r="I52" s="84"/>
    </row>
    <row r="53" spans="3:9">
      <c r="C53" s="52"/>
      <c r="D53" s="81"/>
      <c r="E53" s="81"/>
      <c r="F53" s="82"/>
      <c r="G53" s="82"/>
      <c r="H53" s="83"/>
      <c r="I53" s="84"/>
    </row>
    <row r="54" spans="3:9">
      <c r="C54" s="52"/>
      <c r="D54" s="81"/>
      <c r="E54" s="81"/>
      <c r="F54" s="82"/>
      <c r="G54" s="82"/>
      <c r="H54" s="83"/>
      <c r="I54" s="84"/>
    </row>
    <row r="55" spans="3:9">
      <c r="C55" s="52"/>
      <c r="D55" s="81"/>
      <c r="E55" s="81"/>
      <c r="F55" s="82"/>
      <c r="G55" s="82"/>
      <c r="H55" s="83"/>
      <c r="I55" s="84"/>
    </row>
    <row r="56" spans="3:9">
      <c r="C56" s="52"/>
      <c r="D56" s="81"/>
      <c r="E56" s="81"/>
      <c r="F56" s="82"/>
      <c r="G56" s="82"/>
      <c r="H56" s="83"/>
      <c r="I56" s="84"/>
    </row>
    <row r="57" spans="3:9">
      <c r="C57" s="52"/>
      <c r="D57" s="81"/>
      <c r="E57" s="81"/>
      <c r="F57" s="82"/>
      <c r="G57" s="82"/>
      <c r="H57" s="83"/>
      <c r="I57" s="84"/>
    </row>
    <row r="58" spans="3:9">
      <c r="C58" s="52"/>
      <c r="D58" s="81"/>
      <c r="E58" s="81"/>
      <c r="F58" s="82"/>
      <c r="G58" s="82"/>
      <c r="H58" s="83"/>
      <c r="I58" s="84"/>
    </row>
    <row r="59" spans="3:9">
      <c r="C59" s="52"/>
      <c r="D59" s="81"/>
      <c r="E59" s="81"/>
      <c r="F59" s="82"/>
      <c r="G59" s="82"/>
      <c r="H59" s="83"/>
      <c r="I59" s="84"/>
    </row>
    <row r="60" spans="3:9">
      <c r="C60" s="52"/>
      <c r="D60" s="81"/>
      <c r="E60" s="81"/>
      <c r="F60" s="82"/>
      <c r="G60" s="82"/>
      <c r="H60" s="83"/>
      <c r="I60" s="84"/>
    </row>
    <row r="61" spans="3:9">
      <c r="C61" s="52"/>
      <c r="D61" s="81"/>
      <c r="E61" s="81"/>
      <c r="F61" s="82"/>
      <c r="G61" s="82"/>
      <c r="H61" s="83"/>
      <c r="I61" s="84"/>
    </row>
    <row r="62" spans="3:9">
      <c r="C62" s="52"/>
      <c r="D62" s="81"/>
      <c r="E62" s="81"/>
      <c r="F62" s="82"/>
      <c r="G62" s="82"/>
      <c r="H62" s="83"/>
      <c r="I62" s="84"/>
    </row>
    <row r="63" spans="3:9">
      <c r="C63" s="52"/>
      <c r="D63" s="81"/>
      <c r="E63" s="81"/>
      <c r="F63" s="82"/>
      <c r="G63" s="82"/>
      <c r="H63" s="83"/>
      <c r="I63" s="84"/>
    </row>
    <row r="64" spans="3:9">
      <c r="C64" s="52"/>
      <c r="D64" s="81"/>
      <c r="E64" s="81"/>
      <c r="F64" s="82"/>
      <c r="G64" s="82"/>
      <c r="H64" s="83"/>
      <c r="I64" s="84"/>
    </row>
    <row r="65" spans="1:11">
      <c r="C65" s="52"/>
      <c r="D65" s="81"/>
      <c r="E65" s="81"/>
      <c r="F65" s="82"/>
      <c r="G65" s="82"/>
      <c r="H65" s="83"/>
      <c r="I65" s="84"/>
    </row>
    <row r="66" spans="1:11" ht="12" customHeight="1">
      <c r="C66" s="52"/>
      <c r="D66" s="81"/>
      <c r="E66" s="81"/>
      <c r="F66" s="82"/>
      <c r="G66" s="82"/>
      <c r="H66" s="83"/>
      <c r="I66" s="84"/>
    </row>
    <row r="67" spans="1:11">
      <c r="A67" s="50"/>
      <c r="C67" s="52"/>
      <c r="D67" s="81"/>
      <c r="E67" s="81"/>
      <c r="F67" s="82"/>
      <c r="G67" s="82"/>
      <c r="H67" s="83"/>
      <c r="I67" s="84"/>
    </row>
    <row r="68" spans="1:11">
      <c r="A68" s="50"/>
      <c r="C68" s="52"/>
      <c r="D68" s="81"/>
      <c r="E68" s="81"/>
      <c r="F68" s="82"/>
      <c r="G68" s="82"/>
      <c r="H68" s="83"/>
      <c r="I68" s="84"/>
    </row>
    <row r="69" spans="1:11">
      <c r="C69" s="52"/>
      <c r="D69" s="81"/>
      <c r="E69" s="81"/>
      <c r="F69" s="82"/>
      <c r="G69" s="82"/>
      <c r="H69" s="83"/>
      <c r="I69" s="84"/>
    </row>
    <row r="70" spans="1:11">
      <c r="C70" s="52"/>
      <c r="D70" s="81"/>
      <c r="E70" s="81"/>
      <c r="F70" s="82"/>
      <c r="G70" s="82"/>
      <c r="H70" s="83"/>
      <c r="I70" s="84"/>
    </row>
    <row r="71" spans="1:11">
      <c r="C71" s="52"/>
      <c r="D71" s="81"/>
      <c r="E71" s="81"/>
      <c r="F71" s="82"/>
      <c r="G71" s="82"/>
      <c r="H71" s="83"/>
      <c r="I71" s="84"/>
    </row>
    <row r="72" spans="1:11">
      <c r="C72" s="52"/>
      <c r="D72" s="81"/>
      <c r="E72" s="81"/>
      <c r="F72" s="82"/>
      <c r="G72" s="82"/>
      <c r="H72" s="83"/>
      <c r="I72" s="84"/>
    </row>
    <row r="73" spans="1:11">
      <c r="A73" s="50"/>
      <c r="C73" s="52"/>
      <c r="D73" s="81"/>
      <c r="E73" s="81"/>
      <c r="F73" s="82"/>
      <c r="G73" s="82"/>
      <c r="H73" s="83"/>
      <c r="I73" s="84"/>
    </row>
    <row r="74" spans="1:11">
      <c r="A74" s="50"/>
      <c r="C74" s="52"/>
      <c r="D74" s="81"/>
      <c r="E74" s="81"/>
      <c r="F74" s="82"/>
      <c r="G74" s="82"/>
      <c r="H74" s="83"/>
      <c r="I74" s="84"/>
    </row>
    <row r="75" spans="1:11">
      <c r="C75" s="52"/>
      <c r="D75" s="81"/>
      <c r="E75" s="81"/>
      <c r="F75" s="82"/>
      <c r="G75" s="82"/>
      <c r="H75" s="83"/>
      <c r="I75" s="84"/>
    </row>
    <row r="76" spans="1:11" s="46" customFormat="1" ht="17.25" customHeight="1">
      <c r="A76" s="75"/>
      <c r="B76" s="75"/>
      <c r="C76" s="76"/>
      <c r="D76" s="77"/>
      <c r="E76" s="78"/>
      <c r="F76" s="78"/>
      <c r="G76" s="78"/>
      <c r="H76" s="77"/>
      <c r="I76" s="79"/>
      <c r="K76" s="242"/>
    </row>
    <row r="77" spans="1:11" s="46" customFormat="1" ht="17.25" customHeight="1">
      <c r="A77" s="75"/>
      <c r="B77" s="75"/>
      <c r="C77" s="76"/>
      <c r="D77" s="77"/>
      <c r="E77" s="78"/>
      <c r="F77" s="78"/>
      <c r="G77" s="78"/>
      <c r="H77" s="77"/>
      <c r="I77" s="79"/>
      <c r="K77" s="242"/>
    </row>
    <row r="78" spans="1:11" ht="17.25" customHeight="1">
      <c r="A78" s="41"/>
      <c r="B78" s="41"/>
      <c r="E78" s="14"/>
      <c r="F78" s="14"/>
      <c r="G78" s="14"/>
      <c r="H78" s="42"/>
      <c r="I78" s="43"/>
    </row>
    <row r="79" spans="1:11" ht="17.25" customHeight="1">
      <c r="A79" s="41"/>
      <c r="B79" s="41"/>
      <c r="C79" s="16"/>
      <c r="E79" s="14"/>
      <c r="F79" s="14"/>
      <c r="G79" s="14"/>
      <c r="H79" s="42"/>
      <c r="I79" s="43"/>
    </row>
    <row r="80" spans="1:11" ht="17.25" customHeight="1">
      <c r="A80" s="41"/>
      <c r="B80" s="41"/>
      <c r="C80" s="16"/>
      <c r="E80" s="14"/>
      <c r="F80" s="14"/>
      <c r="G80" s="14"/>
      <c r="H80" s="42"/>
      <c r="I80" s="43"/>
    </row>
    <row r="81" spans="1:9" ht="17.25" customHeight="1">
      <c r="A81" s="41"/>
      <c r="B81" s="41"/>
      <c r="E81" s="14"/>
      <c r="F81" s="14"/>
      <c r="G81" s="14"/>
      <c r="H81" s="42"/>
      <c r="I81" s="43"/>
    </row>
    <row r="82" spans="1:9" ht="17.25" customHeight="1">
      <c r="A82" s="41"/>
      <c r="B82" s="41"/>
      <c r="E82" s="14"/>
      <c r="F82" s="14"/>
      <c r="G82" s="14"/>
      <c r="H82" s="42"/>
      <c r="I82" s="43"/>
    </row>
    <row r="83" spans="1:9" ht="17.25" customHeight="1">
      <c r="A83" s="41"/>
      <c r="B83" s="41"/>
      <c r="E83" s="14"/>
      <c r="F83" s="14"/>
      <c r="G83" s="14"/>
      <c r="H83" s="42"/>
      <c r="I83" s="43"/>
    </row>
    <row r="84" spans="1:9" ht="17.25" customHeight="1">
      <c r="A84" s="41"/>
      <c r="B84" s="41"/>
      <c r="E84" s="14"/>
      <c r="F84" s="14"/>
      <c r="G84" s="14"/>
      <c r="H84" s="14"/>
      <c r="I84" s="48"/>
    </row>
    <row r="85" spans="1:9" ht="17.25" customHeight="1">
      <c r="A85" s="41"/>
      <c r="B85" s="41"/>
      <c r="E85" s="14"/>
      <c r="F85" s="14"/>
      <c r="G85" s="14"/>
      <c r="H85" s="42"/>
      <c r="I85" s="43"/>
    </row>
    <row r="86" spans="1:9" ht="17.25" customHeight="1">
      <c r="A86" s="41"/>
      <c r="B86" s="41"/>
      <c r="E86" s="14"/>
      <c r="F86" s="14"/>
      <c r="G86" s="14"/>
      <c r="H86" s="42"/>
      <c r="I86" s="43"/>
    </row>
    <row r="87" spans="1:9" ht="17.25" customHeight="1">
      <c r="A87" s="41"/>
      <c r="B87" s="41"/>
      <c r="D87" s="18"/>
      <c r="E87" s="17"/>
      <c r="F87" s="17"/>
      <c r="G87" s="17"/>
      <c r="H87" s="18"/>
      <c r="I87" s="48"/>
    </row>
    <row r="88" spans="1:9" ht="17.25" customHeight="1">
      <c r="A88" s="41"/>
      <c r="B88" s="41"/>
      <c r="E88" s="14"/>
      <c r="F88" s="14"/>
      <c r="G88" s="14"/>
      <c r="H88" s="42"/>
      <c r="I88" s="43"/>
    </row>
    <row r="89" spans="1:9" ht="17.25" customHeight="1">
      <c r="A89" s="41"/>
      <c r="B89" s="41"/>
      <c r="E89" s="14"/>
      <c r="F89" s="14"/>
      <c r="G89" s="14"/>
      <c r="H89" s="42"/>
      <c r="I89" s="43"/>
    </row>
    <row r="90" spans="1:9" ht="17.25" customHeight="1">
      <c r="A90" s="41"/>
      <c r="B90" s="41"/>
      <c r="E90" s="14"/>
      <c r="F90" s="14"/>
      <c r="G90" s="14"/>
      <c r="H90" s="42"/>
      <c r="I90" s="43"/>
    </row>
    <row r="91" spans="1:9" ht="17.25" customHeight="1">
      <c r="A91" s="41"/>
      <c r="B91" s="41"/>
      <c r="D91" s="19"/>
      <c r="E91" s="20"/>
      <c r="F91" s="20"/>
      <c r="G91" s="20"/>
      <c r="H91" s="19"/>
      <c r="I91" s="48"/>
    </row>
    <row r="92" spans="1:9" ht="17.25" customHeight="1">
      <c r="A92" s="41"/>
      <c r="B92" s="41"/>
      <c r="D92" s="24"/>
      <c r="E92" s="14"/>
      <c r="F92" s="14"/>
      <c r="G92" s="14"/>
      <c r="I92" s="49"/>
    </row>
    <row r="93" spans="1:9" ht="17.25" customHeight="1">
      <c r="A93" s="41"/>
      <c r="B93" s="41"/>
      <c r="E93" s="14"/>
      <c r="F93" s="14"/>
      <c r="G93" s="14"/>
      <c r="I93" s="43"/>
    </row>
    <row r="94" spans="1:9" ht="17.25" customHeight="1">
      <c r="A94" s="41"/>
      <c r="B94" s="41"/>
      <c r="E94" s="14"/>
      <c r="F94" s="14"/>
      <c r="G94" s="14"/>
      <c r="H94" s="42"/>
      <c r="I94" s="43"/>
    </row>
    <row r="95" spans="1:9" ht="17.25" customHeight="1">
      <c r="A95" s="41"/>
      <c r="B95" s="41"/>
      <c r="E95" s="14"/>
      <c r="F95" s="14"/>
      <c r="G95" s="14"/>
      <c r="H95" s="42"/>
      <c r="I95" s="43"/>
    </row>
    <row r="96" spans="1:9" ht="17.25" customHeight="1">
      <c r="A96" s="41"/>
      <c r="B96" s="41"/>
      <c r="E96" s="14"/>
      <c r="F96" s="14"/>
      <c r="G96" s="14"/>
      <c r="H96" s="42"/>
      <c r="I96" s="43"/>
    </row>
    <row r="97" spans="1:9" ht="17.25" customHeight="1">
      <c r="A97" s="41"/>
      <c r="B97" s="41"/>
      <c r="E97" s="14"/>
      <c r="F97" s="14"/>
      <c r="G97" s="14"/>
      <c r="H97" s="42"/>
      <c r="I97" s="43"/>
    </row>
    <row r="98" spans="1:9" ht="17.25" customHeight="1">
      <c r="A98" s="41"/>
      <c r="B98" s="41"/>
      <c r="E98" s="14"/>
      <c r="F98" s="14"/>
      <c r="G98" s="14"/>
      <c r="H98" s="42"/>
      <c r="I98" s="43"/>
    </row>
    <row r="99" spans="1:9" ht="17.25" customHeight="1">
      <c r="A99" s="41"/>
      <c r="B99" s="41"/>
      <c r="E99" s="14"/>
      <c r="F99" s="14"/>
      <c r="G99" s="14"/>
      <c r="H99" s="42"/>
      <c r="I99" s="43"/>
    </row>
    <row r="100" spans="1:9" ht="17.25" customHeight="1">
      <c r="A100" s="41"/>
      <c r="B100" s="41"/>
      <c r="E100" s="14"/>
      <c r="F100" s="14"/>
      <c r="G100" s="14"/>
      <c r="H100" s="42"/>
      <c r="I100" s="43"/>
    </row>
    <row r="101" spans="1:9" ht="17.25" customHeight="1">
      <c r="A101" s="41"/>
      <c r="B101" s="41"/>
      <c r="E101" s="14"/>
      <c r="F101" s="14"/>
      <c r="G101" s="14"/>
      <c r="H101" s="42"/>
      <c r="I101" s="43"/>
    </row>
    <row r="102" spans="1:9" ht="17.25" customHeight="1">
      <c r="A102" s="41"/>
      <c r="B102" s="41"/>
      <c r="E102" s="14"/>
      <c r="F102" s="14"/>
      <c r="G102" s="14"/>
      <c r="H102" s="42"/>
      <c r="I102" s="43"/>
    </row>
    <row r="103" spans="1:9" ht="17.25" customHeight="1">
      <c r="A103" s="41"/>
      <c r="B103" s="41"/>
      <c r="E103" s="14"/>
      <c r="F103" s="14"/>
      <c r="G103" s="14"/>
      <c r="H103" s="42"/>
      <c r="I103" s="43"/>
    </row>
    <row r="104" spans="1:9" ht="17.25" customHeight="1">
      <c r="A104" s="41"/>
      <c r="B104" s="41"/>
      <c r="E104" s="14"/>
      <c r="F104" s="14"/>
      <c r="G104" s="14"/>
      <c r="H104" s="42"/>
      <c r="I104" s="43"/>
    </row>
    <row r="105" spans="1:9" ht="17.25" customHeight="1">
      <c r="A105" s="41"/>
      <c r="B105" s="41"/>
      <c r="E105" s="14"/>
      <c r="F105" s="14"/>
      <c r="G105" s="14"/>
      <c r="H105" s="42"/>
      <c r="I105" s="43"/>
    </row>
    <row r="106" spans="1:9" ht="17.25" customHeight="1">
      <c r="A106" s="41"/>
      <c r="B106" s="41"/>
      <c r="E106" s="14"/>
      <c r="F106" s="14"/>
      <c r="G106" s="14"/>
      <c r="H106" s="42"/>
      <c r="I106" s="43"/>
    </row>
    <row r="107" spans="1:9" ht="17.25" customHeight="1">
      <c r="A107" s="41"/>
      <c r="B107" s="41"/>
      <c r="E107" s="14"/>
      <c r="F107" s="14"/>
      <c r="G107" s="14"/>
      <c r="H107" s="42"/>
      <c r="I107" s="43"/>
    </row>
    <row r="108" spans="1:9" ht="17.25" customHeight="1">
      <c r="A108" s="41"/>
      <c r="B108" s="41"/>
      <c r="E108" s="14"/>
      <c r="F108" s="14"/>
      <c r="G108" s="14"/>
      <c r="H108" s="42"/>
      <c r="I108" s="43"/>
    </row>
    <row r="109" spans="1:9" ht="17.25" customHeight="1">
      <c r="A109" s="41"/>
      <c r="B109" s="41"/>
      <c r="E109" s="14"/>
      <c r="F109" s="14"/>
      <c r="G109" s="14"/>
      <c r="H109" s="42"/>
      <c r="I109" s="43"/>
    </row>
    <row r="110" spans="1:9" ht="17.25" customHeight="1">
      <c r="A110" s="41"/>
      <c r="B110" s="41"/>
      <c r="E110" s="14"/>
      <c r="F110" s="14"/>
      <c r="G110" s="14"/>
      <c r="H110" s="42"/>
      <c r="I110" s="43"/>
    </row>
    <row r="111" spans="1:9" ht="17.25" customHeight="1">
      <c r="A111" s="41"/>
      <c r="B111" s="41"/>
      <c r="E111" s="14"/>
      <c r="F111" s="14"/>
      <c r="G111" s="14"/>
      <c r="H111" s="42"/>
      <c r="I111" s="43"/>
    </row>
    <row r="112" spans="1:9" ht="17.25" customHeight="1">
      <c r="A112" s="50"/>
      <c r="B112" s="50"/>
      <c r="C112" s="16"/>
      <c r="E112" s="14"/>
      <c r="F112" s="14"/>
      <c r="G112" s="14"/>
      <c r="H112" s="42"/>
      <c r="I112" s="43"/>
    </row>
    <row r="113" spans="1:9" ht="17.25" customHeight="1">
      <c r="A113" s="50"/>
      <c r="B113" s="50"/>
      <c r="C113" s="16"/>
      <c r="E113" s="14"/>
      <c r="F113" s="14"/>
      <c r="G113" s="14"/>
      <c r="H113" s="42"/>
      <c r="I113" s="43"/>
    </row>
    <row r="114" spans="1:9" ht="17.25" customHeight="1">
      <c r="A114" s="41"/>
      <c r="B114" s="41"/>
      <c r="E114" s="14"/>
      <c r="F114" s="14"/>
      <c r="G114" s="14"/>
      <c r="H114" s="42"/>
      <c r="I114" s="43"/>
    </row>
    <row r="115" spans="1:9" ht="17.25" customHeight="1">
      <c r="A115" s="41"/>
      <c r="B115" s="41"/>
      <c r="E115" s="14"/>
      <c r="F115" s="14"/>
      <c r="G115" s="14"/>
      <c r="H115" s="42"/>
      <c r="I115" s="43"/>
    </row>
    <row r="116" spans="1:9" ht="17.25" customHeight="1">
      <c r="A116" s="41"/>
      <c r="B116" s="41"/>
      <c r="E116" s="14"/>
      <c r="F116" s="14"/>
      <c r="G116" s="14"/>
      <c r="H116" s="42"/>
      <c r="I116" s="43"/>
    </row>
    <row r="117" spans="1:9" ht="17.25" customHeight="1">
      <c r="A117" s="41"/>
      <c r="B117" s="41"/>
      <c r="E117" s="14"/>
      <c r="F117" s="14"/>
      <c r="G117" s="14"/>
      <c r="H117" s="42"/>
      <c r="I117" s="43"/>
    </row>
    <row r="118" spans="1:9" ht="17.25" customHeight="1">
      <c r="A118" s="41"/>
      <c r="B118" s="41"/>
      <c r="E118" s="14"/>
      <c r="F118" s="14"/>
      <c r="G118" s="14"/>
      <c r="H118" s="42"/>
      <c r="I118" s="43"/>
    </row>
    <row r="119" spans="1:9" ht="17.25" customHeight="1">
      <c r="A119" s="41"/>
      <c r="B119" s="41"/>
      <c r="E119" s="14"/>
      <c r="F119" s="14"/>
      <c r="G119" s="14"/>
      <c r="H119" s="42"/>
      <c r="I119" s="43"/>
    </row>
    <row r="120" spans="1:9" ht="17.25" customHeight="1">
      <c r="A120" s="41"/>
      <c r="B120" s="41"/>
      <c r="E120" s="14"/>
      <c r="F120" s="14"/>
      <c r="G120" s="14"/>
      <c r="H120" s="42"/>
      <c r="I120" s="43"/>
    </row>
    <row r="121" spans="1:9" ht="17.25" customHeight="1">
      <c r="A121" s="41"/>
      <c r="B121" s="41"/>
      <c r="E121" s="14"/>
      <c r="F121" s="14"/>
      <c r="G121" s="14"/>
      <c r="H121" s="42"/>
      <c r="I121" s="43"/>
    </row>
    <row r="122" spans="1:9" ht="17.25" customHeight="1">
      <c r="E122" s="14"/>
      <c r="F122" s="14"/>
      <c r="G122" s="14"/>
      <c r="H122" s="42"/>
      <c r="I122" s="43"/>
    </row>
    <row r="123" spans="1:9" ht="17.25" customHeight="1">
      <c r="E123" s="14"/>
      <c r="F123" s="14"/>
      <c r="G123" s="14"/>
      <c r="H123" s="42"/>
      <c r="I123" s="43"/>
    </row>
    <row r="124" spans="1:9" ht="17.25" customHeight="1">
      <c r="E124" s="14"/>
      <c r="F124" s="14"/>
      <c r="G124" s="14"/>
      <c r="H124" s="42"/>
      <c r="I124" s="43"/>
    </row>
    <row r="125" spans="1:9" ht="17.25" customHeight="1">
      <c r="E125" s="14"/>
      <c r="F125" s="14"/>
      <c r="G125" s="14"/>
      <c r="H125" s="42"/>
      <c r="I125" s="43"/>
    </row>
    <row r="126" spans="1:9" ht="17.25" customHeight="1">
      <c r="E126" s="14"/>
      <c r="F126" s="14"/>
      <c r="G126" s="14"/>
      <c r="H126" s="42"/>
      <c r="I126" s="43"/>
    </row>
    <row r="127" spans="1:9" ht="17.25" customHeight="1">
      <c r="E127" s="14"/>
      <c r="F127" s="14"/>
      <c r="G127" s="14"/>
      <c r="H127" s="42"/>
      <c r="I127" s="43"/>
    </row>
    <row r="128" spans="1:9" ht="17.25" customHeight="1">
      <c r="E128" s="14"/>
      <c r="F128" s="14"/>
      <c r="G128" s="14"/>
      <c r="H128" s="42"/>
      <c r="I128" s="43"/>
    </row>
    <row r="129" spans="1:9">
      <c r="E129" s="14"/>
      <c r="F129" s="14"/>
      <c r="G129" s="14"/>
      <c r="H129" s="42"/>
      <c r="I129" s="43"/>
    </row>
    <row r="130" spans="1:9">
      <c r="E130" s="14"/>
      <c r="F130" s="14"/>
      <c r="G130" s="14"/>
      <c r="H130" s="42"/>
      <c r="I130" s="43"/>
    </row>
    <row r="131" spans="1:9">
      <c r="E131" s="14"/>
      <c r="F131" s="14"/>
      <c r="G131" s="14"/>
      <c r="H131" s="42"/>
      <c r="I131" s="43"/>
    </row>
    <row r="132" spans="1:9">
      <c r="E132" s="14"/>
      <c r="F132" s="14"/>
      <c r="G132" s="14"/>
      <c r="H132" s="42"/>
      <c r="I132" s="43"/>
    </row>
    <row r="133" spans="1:9">
      <c r="E133" s="14"/>
      <c r="F133" s="14"/>
      <c r="G133" s="14"/>
      <c r="H133" s="42"/>
      <c r="I133" s="43"/>
    </row>
    <row r="134" spans="1:9">
      <c r="E134" s="14"/>
      <c r="F134" s="14"/>
      <c r="G134" s="14"/>
      <c r="H134" s="42"/>
      <c r="I134" s="43"/>
    </row>
    <row r="135" spans="1:9">
      <c r="E135" s="14"/>
      <c r="F135" s="14"/>
      <c r="G135" s="14"/>
      <c r="H135" s="42"/>
      <c r="I135" s="43"/>
    </row>
    <row r="136" spans="1:9">
      <c r="E136" s="14"/>
      <c r="F136" s="14"/>
      <c r="G136" s="14"/>
      <c r="H136" s="42"/>
      <c r="I136" s="43"/>
    </row>
    <row r="137" spans="1:9">
      <c r="E137" s="14"/>
      <c r="F137" s="14"/>
      <c r="G137" s="14"/>
      <c r="H137" s="42"/>
      <c r="I137" s="43"/>
    </row>
    <row r="138" spans="1:9">
      <c r="E138" s="14"/>
      <c r="F138" s="14"/>
      <c r="G138" s="14"/>
      <c r="H138" s="42"/>
      <c r="I138" s="43"/>
    </row>
    <row r="139" spans="1:9">
      <c r="E139" s="14"/>
      <c r="F139" s="14"/>
      <c r="G139" s="14"/>
      <c r="H139" s="42"/>
      <c r="I139" s="43"/>
    </row>
    <row r="140" spans="1:9" ht="18.75">
      <c r="A140" s="26"/>
      <c r="B140" s="26"/>
      <c r="C140" s="51"/>
      <c r="E140" s="14"/>
      <c r="F140" s="14"/>
      <c r="G140" s="14"/>
      <c r="H140" s="42"/>
      <c r="I140" s="43"/>
    </row>
    <row r="141" spans="1:9">
      <c r="E141" s="14"/>
      <c r="F141" s="14"/>
      <c r="G141" s="14"/>
      <c r="H141" s="42"/>
      <c r="I141" s="43"/>
    </row>
    <row r="142" spans="1:9">
      <c r="A142" s="52"/>
      <c r="B142" s="52"/>
      <c r="E142" s="14"/>
      <c r="F142" s="14"/>
      <c r="G142" s="14"/>
      <c r="H142" s="42"/>
      <c r="I142" s="43"/>
    </row>
    <row r="143" spans="1:9">
      <c r="A143" s="52"/>
      <c r="B143" s="52"/>
      <c r="E143" s="14"/>
      <c r="F143" s="14"/>
      <c r="G143" s="14"/>
      <c r="H143" s="42"/>
      <c r="I143" s="43"/>
    </row>
    <row r="144" spans="1:9">
      <c r="A144" s="52"/>
      <c r="B144" s="52"/>
      <c r="E144" s="14"/>
      <c r="F144" s="14"/>
      <c r="G144" s="14"/>
      <c r="H144" s="42"/>
      <c r="I144" s="43"/>
    </row>
    <row r="145" spans="1:9">
      <c r="A145" s="52"/>
      <c r="B145" s="52"/>
      <c r="E145" s="14"/>
      <c r="F145" s="14"/>
      <c r="G145" s="14"/>
      <c r="H145" s="42"/>
      <c r="I145" s="43"/>
    </row>
    <row r="146" spans="1:9">
      <c r="A146" s="52"/>
      <c r="B146" s="52"/>
      <c r="E146" s="14"/>
      <c r="F146" s="14"/>
      <c r="G146" s="14"/>
      <c r="H146" s="42"/>
      <c r="I146" s="43"/>
    </row>
    <row r="147" spans="1:9">
      <c r="A147" s="52"/>
      <c r="B147" s="52"/>
      <c r="E147" s="14"/>
      <c r="F147" s="14"/>
      <c r="G147" s="14"/>
      <c r="H147" s="42"/>
      <c r="I147" s="43"/>
    </row>
    <row r="148" spans="1:9">
      <c r="A148" s="52"/>
      <c r="B148" s="52"/>
      <c r="E148" s="14"/>
      <c r="F148" s="14"/>
      <c r="G148" s="14"/>
      <c r="H148" s="42"/>
      <c r="I148" s="43"/>
    </row>
    <row r="149" spans="1:9">
      <c r="A149" s="52"/>
      <c r="B149" s="52"/>
      <c r="E149" s="14"/>
      <c r="F149" s="14"/>
      <c r="G149" s="14"/>
      <c r="H149" s="42"/>
      <c r="I149" s="43"/>
    </row>
    <row r="150" spans="1:9">
      <c r="A150" s="52"/>
      <c r="B150" s="52"/>
      <c r="E150" s="14"/>
      <c r="F150" s="14"/>
      <c r="G150" s="14"/>
      <c r="H150" s="42"/>
      <c r="I150" s="43"/>
    </row>
    <row r="151" spans="1:9">
      <c r="A151" s="52"/>
      <c r="B151" s="52"/>
      <c r="E151" s="14"/>
      <c r="F151" s="14"/>
      <c r="G151" s="14"/>
      <c r="H151" s="42"/>
      <c r="I151" s="43"/>
    </row>
    <row r="152" spans="1:9">
      <c r="A152" s="52"/>
      <c r="B152" s="52"/>
      <c r="E152" s="14"/>
      <c r="F152" s="14"/>
      <c r="G152" s="14"/>
      <c r="H152" s="42"/>
      <c r="I152" s="43"/>
    </row>
    <row r="153" spans="1:9">
      <c r="A153" s="52"/>
      <c r="B153" s="52"/>
      <c r="E153" s="14"/>
      <c r="F153" s="14"/>
      <c r="G153" s="14"/>
      <c r="H153" s="42"/>
      <c r="I153" s="43"/>
    </row>
    <row r="154" spans="1:9">
      <c r="A154" s="52"/>
      <c r="B154" s="52"/>
      <c r="E154" s="14"/>
      <c r="F154" s="14"/>
      <c r="G154" s="14"/>
      <c r="H154" s="42"/>
      <c r="I154" s="43"/>
    </row>
    <row r="155" spans="1:9">
      <c r="A155" s="52"/>
      <c r="B155" s="52"/>
      <c r="E155" s="14"/>
      <c r="F155" s="14"/>
      <c r="G155" s="14"/>
      <c r="H155" s="42"/>
      <c r="I155" s="43"/>
    </row>
    <row r="156" spans="1:9">
      <c r="A156" s="52"/>
      <c r="B156" s="52"/>
      <c r="E156" s="14"/>
      <c r="F156" s="14"/>
      <c r="G156" s="14"/>
      <c r="H156" s="42"/>
      <c r="I156" s="43"/>
    </row>
    <row r="157" spans="1:9">
      <c r="A157" s="52"/>
      <c r="B157" s="52"/>
      <c r="E157" s="14"/>
      <c r="F157" s="14"/>
      <c r="G157" s="14"/>
      <c r="H157" s="42"/>
      <c r="I157" s="43"/>
    </row>
    <row r="158" spans="1:9">
      <c r="A158" s="52"/>
      <c r="B158" s="52"/>
      <c r="E158" s="14"/>
      <c r="F158" s="14"/>
      <c r="G158" s="14"/>
      <c r="H158" s="42"/>
      <c r="I158" s="43"/>
    </row>
    <row r="159" spans="1:9">
      <c r="A159" s="52"/>
      <c r="B159" s="52"/>
      <c r="E159" s="14"/>
      <c r="F159" s="14"/>
      <c r="G159" s="14"/>
      <c r="H159" s="42"/>
      <c r="I159" s="43"/>
    </row>
    <row r="160" spans="1:9">
      <c r="A160" s="52"/>
      <c r="B160" s="52"/>
      <c r="E160" s="14"/>
      <c r="F160" s="14"/>
      <c r="G160" s="14"/>
      <c r="H160" s="42"/>
      <c r="I160" s="43"/>
    </row>
    <row r="161" spans="1:9">
      <c r="A161" s="52"/>
      <c r="B161" s="52"/>
      <c r="E161" s="14"/>
      <c r="F161" s="14"/>
      <c r="G161" s="14"/>
      <c r="H161" s="42"/>
      <c r="I161" s="43"/>
    </row>
    <row r="162" spans="1:9">
      <c r="A162" s="52"/>
      <c r="B162" s="52"/>
      <c r="E162" s="14"/>
      <c r="F162" s="14"/>
      <c r="G162" s="14"/>
      <c r="H162" s="42"/>
      <c r="I162" s="43"/>
    </row>
    <row r="163" spans="1:9">
      <c r="A163" s="52"/>
      <c r="B163" s="52"/>
      <c r="E163" s="14"/>
      <c r="F163" s="14"/>
      <c r="G163" s="14"/>
      <c r="H163" s="42"/>
      <c r="I163" s="43"/>
    </row>
    <row r="164" spans="1:9">
      <c r="A164" s="52"/>
      <c r="B164" s="52"/>
      <c r="E164" s="14"/>
      <c r="F164" s="14"/>
      <c r="G164" s="14"/>
      <c r="H164" s="42"/>
      <c r="I164" s="43"/>
    </row>
    <row r="165" spans="1:9">
      <c r="A165" s="52"/>
      <c r="B165" s="52"/>
      <c r="E165" s="14"/>
      <c r="F165" s="14"/>
      <c r="G165" s="14"/>
      <c r="H165" s="42"/>
      <c r="I165" s="43"/>
    </row>
    <row r="166" spans="1:9">
      <c r="A166" s="52"/>
      <c r="B166" s="52"/>
      <c r="D166" s="19"/>
      <c r="E166" s="20"/>
      <c r="F166" s="20"/>
      <c r="G166" s="20"/>
      <c r="H166" s="20"/>
      <c r="I166" s="53"/>
    </row>
    <row r="167" spans="1:9">
      <c r="A167" s="52"/>
      <c r="B167" s="52"/>
      <c r="E167" s="14"/>
      <c r="F167" s="14"/>
      <c r="G167" s="14"/>
      <c r="H167" s="42"/>
      <c r="I167" s="43"/>
    </row>
    <row r="168" spans="1:9">
      <c r="A168" s="52"/>
      <c r="B168" s="52"/>
      <c r="E168" s="14"/>
      <c r="F168" s="14"/>
      <c r="G168" s="14"/>
      <c r="H168" s="42"/>
      <c r="I168" s="43"/>
    </row>
    <row r="169" spans="1:9">
      <c r="A169" s="52"/>
      <c r="B169" s="52"/>
      <c r="E169" s="14"/>
      <c r="F169" s="14"/>
      <c r="G169" s="14"/>
      <c r="H169" s="42"/>
      <c r="I169" s="43"/>
    </row>
    <row r="170" spans="1:9">
      <c r="A170" s="52"/>
      <c r="B170" s="52"/>
      <c r="E170" s="14"/>
      <c r="F170" s="14"/>
      <c r="G170" s="14"/>
      <c r="H170" s="42"/>
      <c r="I170" s="43"/>
    </row>
    <row r="171" spans="1:9">
      <c r="A171" s="52"/>
      <c r="B171" s="52"/>
      <c r="E171" s="14"/>
      <c r="F171" s="14"/>
      <c r="G171" s="14"/>
      <c r="H171" s="42"/>
      <c r="I171" s="43"/>
    </row>
    <row r="172" spans="1:9">
      <c r="A172" s="52"/>
      <c r="B172" s="52"/>
      <c r="E172" s="14"/>
      <c r="F172" s="14"/>
      <c r="G172" s="14"/>
      <c r="H172" s="42"/>
      <c r="I172" s="43"/>
    </row>
    <row r="173" spans="1:9">
      <c r="A173" s="52"/>
      <c r="B173" s="52"/>
      <c r="E173" s="14"/>
      <c r="F173" s="14"/>
      <c r="G173" s="14"/>
      <c r="H173" s="14"/>
      <c r="I173" s="53"/>
    </row>
    <row r="174" spans="1:9" ht="18.75">
      <c r="A174" s="52"/>
      <c r="B174" s="52"/>
      <c r="D174" s="24"/>
      <c r="E174" s="25"/>
      <c r="F174" s="25"/>
      <c r="G174" s="25"/>
      <c r="H174" s="24"/>
      <c r="I174" s="49"/>
    </row>
    <row r="175" spans="1:9">
      <c r="A175" s="52"/>
      <c r="B175" s="52"/>
      <c r="E175" s="14"/>
      <c r="F175" s="14"/>
      <c r="G175" s="14"/>
      <c r="I175" s="43"/>
    </row>
    <row r="176" spans="1:9" ht="23.25">
      <c r="A176" s="52"/>
      <c r="B176" s="52"/>
      <c r="D176" s="27"/>
      <c r="E176" s="28"/>
      <c r="F176" s="28"/>
      <c r="G176" s="28"/>
      <c r="H176" s="27"/>
      <c r="I176" s="54"/>
    </row>
    <row r="177" spans="1:7">
      <c r="A177" s="52"/>
      <c r="B177" s="52"/>
    </row>
    <row r="178" spans="1:7" ht="18.75">
      <c r="A178" s="52"/>
      <c r="B178" s="52"/>
      <c r="D178" s="30"/>
      <c r="E178" s="31"/>
      <c r="F178" s="31"/>
      <c r="G178" s="31"/>
    </row>
    <row r="179" spans="1:7">
      <c r="A179" s="52"/>
      <c r="B179" s="52"/>
      <c r="E179" s="32"/>
      <c r="F179" s="32"/>
      <c r="G179" s="32"/>
    </row>
    <row r="180" spans="1:7">
      <c r="A180" s="52"/>
      <c r="B180" s="52"/>
      <c r="E180" s="32"/>
      <c r="F180" s="32"/>
      <c r="G180" s="32"/>
    </row>
    <row r="181" spans="1:7">
      <c r="A181" s="52"/>
      <c r="B181" s="52"/>
      <c r="E181" s="32"/>
      <c r="F181" s="32"/>
      <c r="G181" s="32"/>
    </row>
    <row r="182" spans="1:7">
      <c r="A182" s="52"/>
      <c r="B182" s="52"/>
      <c r="D182" s="33"/>
      <c r="E182" s="34"/>
      <c r="F182" s="34"/>
      <c r="G182" s="34"/>
    </row>
    <row r="183" spans="1:7">
      <c r="A183" s="52"/>
      <c r="B183" s="52"/>
      <c r="D183" s="55"/>
      <c r="E183" s="56"/>
      <c r="F183" s="56"/>
      <c r="G183" s="56"/>
    </row>
    <row r="184" spans="1:7">
      <c r="A184" s="52"/>
      <c r="B184" s="52"/>
      <c r="D184" s="57"/>
      <c r="E184" s="58"/>
      <c r="F184" s="58"/>
      <c r="G184" s="58"/>
    </row>
    <row r="185" spans="1:7">
      <c r="A185" s="52"/>
      <c r="B185" s="52"/>
      <c r="D185" s="57"/>
      <c r="E185" s="58"/>
      <c r="F185" s="58"/>
      <c r="G185" s="58"/>
    </row>
    <row r="186" spans="1:7">
      <c r="A186" s="52"/>
      <c r="B186" s="52"/>
      <c r="D186" s="57"/>
      <c r="E186" s="58"/>
      <c r="F186" s="58"/>
      <c r="G186" s="58"/>
    </row>
    <row r="187" spans="1:7">
      <c r="A187" s="52"/>
      <c r="B187" s="52"/>
      <c r="D187" s="57"/>
      <c r="E187" s="58"/>
      <c r="F187" s="58"/>
      <c r="G187" s="58"/>
    </row>
    <row r="188" spans="1:7">
      <c r="A188" s="52"/>
      <c r="B188" s="52"/>
      <c r="D188" s="57"/>
      <c r="E188" s="32"/>
      <c r="F188" s="32"/>
      <c r="G188" s="32"/>
    </row>
    <row r="189" spans="1:7">
      <c r="A189" s="52"/>
      <c r="B189" s="52"/>
      <c r="D189" s="57"/>
      <c r="E189" s="32"/>
      <c r="F189" s="32"/>
      <c r="G189" s="32"/>
    </row>
    <row r="190" spans="1:7">
      <c r="A190" s="52"/>
      <c r="B190" s="52"/>
      <c r="D190" s="57"/>
      <c r="E190" s="32"/>
      <c r="F190" s="32"/>
      <c r="G190" s="32"/>
    </row>
    <row r="191" spans="1:7">
      <c r="A191" s="52"/>
      <c r="B191" s="52"/>
      <c r="D191" s="57"/>
      <c r="E191" s="32"/>
      <c r="F191" s="32"/>
      <c r="G191" s="32"/>
    </row>
    <row r="192" spans="1:7">
      <c r="A192" s="52"/>
      <c r="B192" s="52"/>
      <c r="D192" s="57"/>
      <c r="E192" s="32"/>
      <c r="F192" s="32"/>
      <c r="G192" s="32"/>
    </row>
    <row r="193" spans="1:9">
      <c r="A193" s="52"/>
      <c r="B193" s="52"/>
      <c r="D193" s="57"/>
      <c r="E193" s="32"/>
      <c r="F193" s="32"/>
      <c r="G193" s="32"/>
    </row>
    <row r="194" spans="1:9">
      <c r="A194" s="52"/>
      <c r="B194" s="52"/>
      <c r="D194" s="57"/>
      <c r="E194" s="32"/>
      <c r="F194" s="32"/>
      <c r="G194" s="32"/>
    </row>
    <row r="195" spans="1:9">
      <c r="A195" s="52"/>
      <c r="B195" s="52"/>
      <c r="D195" s="57"/>
      <c r="E195" s="32"/>
      <c r="F195" s="32"/>
      <c r="G195" s="32"/>
    </row>
    <row r="196" spans="1:9">
      <c r="A196" s="52"/>
      <c r="B196" s="52"/>
      <c r="D196" s="57"/>
      <c r="E196" s="32"/>
      <c r="F196" s="32"/>
      <c r="G196" s="32"/>
      <c r="I196"/>
    </row>
    <row r="197" spans="1:9">
      <c r="A197" s="52"/>
      <c r="B197" s="52"/>
      <c r="D197" s="59"/>
      <c r="E197" s="32"/>
      <c r="F197" s="32"/>
      <c r="G197" s="32"/>
      <c r="I197"/>
    </row>
    <row r="198" spans="1:9">
      <c r="A198" s="52"/>
      <c r="B198" s="52"/>
      <c r="D198" s="60"/>
      <c r="E198" s="32"/>
      <c r="F198" s="32"/>
      <c r="G198" s="32"/>
      <c r="I198"/>
    </row>
    <row r="199" spans="1:9">
      <c r="A199" s="52"/>
      <c r="B199" s="52"/>
      <c r="E199" s="32"/>
      <c r="F199" s="32"/>
      <c r="G199" s="32"/>
      <c r="I199"/>
    </row>
    <row r="200" spans="1:9">
      <c r="A200" s="52"/>
      <c r="B200" s="52"/>
      <c r="E200" s="32"/>
      <c r="F200" s="32"/>
      <c r="G200" s="32"/>
      <c r="I200"/>
    </row>
    <row r="201" spans="1:9">
      <c r="A201" s="52"/>
      <c r="B201" s="52"/>
    </row>
    <row r="202" spans="1:9">
      <c r="A202" s="52"/>
      <c r="B202" s="52"/>
    </row>
    <row r="203" spans="1:9">
      <c r="A203" s="52"/>
      <c r="B203" s="52"/>
    </row>
    <row r="204" spans="1:9">
      <c r="A204" s="52"/>
      <c r="B204" s="52"/>
    </row>
    <row r="205" spans="1:9">
      <c r="A205" s="52"/>
      <c r="B205" s="52"/>
    </row>
    <row r="206" spans="1:9">
      <c r="A206" s="52"/>
      <c r="B206" s="52"/>
    </row>
    <row r="207" spans="1:9">
      <c r="A207" s="52"/>
      <c r="B207" s="52"/>
    </row>
    <row r="208" spans="1:9">
      <c r="A208" s="52"/>
      <c r="B208" s="52"/>
    </row>
    <row r="209" spans="1:11">
      <c r="A209" s="52"/>
      <c r="B209" s="52"/>
    </row>
    <row r="210" spans="1:11">
      <c r="A210" s="52"/>
      <c r="B210" s="52"/>
    </row>
    <row r="211" spans="1:11">
      <c r="A211" s="52"/>
      <c r="B211" s="52"/>
    </row>
    <row r="212" spans="1:11">
      <c r="A212" s="52"/>
      <c r="B212" s="52"/>
    </row>
    <row r="213" spans="1:11">
      <c r="A213" s="52"/>
      <c r="B213" s="52"/>
    </row>
    <row r="214" spans="1:11">
      <c r="A214" s="21"/>
      <c r="B214" s="21"/>
      <c r="C214" s="61"/>
    </row>
    <row r="222" spans="1:11" s="23" customFormat="1">
      <c r="A222" s="15" t="s">
        <v>780</v>
      </c>
      <c r="B222" s="15"/>
      <c r="C222" s="22"/>
      <c r="D222" s="5"/>
      <c r="E222" s="29"/>
      <c r="F222" s="29"/>
      <c r="G222" s="29"/>
      <c r="H222" s="5"/>
      <c r="I222" s="37"/>
      <c r="K222" s="235"/>
    </row>
    <row r="230" spans="1:11">
      <c r="A230" s="62"/>
      <c r="B230" s="62"/>
      <c r="C230" s="50"/>
    </row>
    <row r="231" spans="1:11">
      <c r="A231" s="59"/>
      <c r="B231" s="59"/>
      <c r="C231" s="63"/>
    </row>
    <row r="232" spans="1:11">
      <c r="A232" s="59"/>
      <c r="B232" s="59"/>
      <c r="C232" s="63"/>
    </row>
    <row r="233" spans="1:11">
      <c r="A233" s="59"/>
      <c r="B233" s="59"/>
      <c r="C233" s="63"/>
    </row>
    <row r="234" spans="1:11">
      <c r="A234" s="64"/>
      <c r="B234" s="64"/>
      <c r="C234" s="65"/>
    </row>
    <row r="235" spans="1:11">
      <c r="A235" s="59"/>
      <c r="B235" s="59"/>
      <c r="C235" s="63"/>
    </row>
    <row r="236" spans="1:11">
      <c r="A236" s="59"/>
      <c r="B236" s="59"/>
      <c r="C236" s="63"/>
    </row>
    <row r="237" spans="1:11">
      <c r="A237" s="59"/>
      <c r="B237" s="59"/>
      <c r="C237" s="63"/>
    </row>
    <row r="238" spans="1:11" s="1" customFormat="1">
      <c r="A238" s="59"/>
      <c r="B238" s="59"/>
      <c r="C238" s="63"/>
      <c r="D238" s="5"/>
      <c r="E238" s="29"/>
      <c r="F238" s="29"/>
      <c r="G238" s="29"/>
      <c r="H238" s="5"/>
      <c r="I238" s="37"/>
      <c r="K238" s="236"/>
    </row>
    <row r="239" spans="1:11">
      <c r="A239" s="59"/>
      <c r="B239" s="59"/>
      <c r="C239" s="63"/>
    </row>
    <row r="240" spans="1:11">
      <c r="A240" s="59"/>
      <c r="B240" s="59"/>
      <c r="C240" s="63"/>
    </row>
    <row r="241" spans="1:18">
      <c r="A241" s="59"/>
      <c r="B241" s="59"/>
      <c r="C241" s="63"/>
    </row>
    <row r="242" spans="1:18">
      <c r="A242" s="59"/>
      <c r="B242" s="59"/>
      <c r="C242" s="63"/>
    </row>
    <row r="243" spans="1:18">
      <c r="A243" s="59"/>
      <c r="B243" s="59"/>
      <c r="C243" s="63"/>
    </row>
    <row r="244" spans="1:18" s="5" customFormat="1">
      <c r="A244" s="59"/>
      <c r="B244" s="59"/>
      <c r="C244" s="63"/>
      <c r="E244" s="29"/>
      <c r="F244" s="29"/>
      <c r="G244" s="29"/>
      <c r="I244" s="37"/>
      <c r="J244"/>
      <c r="K244" s="9"/>
      <c r="L244"/>
      <c r="M244"/>
      <c r="N244"/>
      <c r="O244"/>
      <c r="P244"/>
      <c r="Q244"/>
      <c r="R244"/>
    </row>
    <row r="245" spans="1:18" s="5" customFormat="1">
      <c r="A245" s="59"/>
      <c r="B245" s="59"/>
      <c r="C245" s="63"/>
      <c r="E245" s="29"/>
      <c r="F245" s="29"/>
      <c r="G245" s="29"/>
      <c r="I245" s="37"/>
      <c r="J245"/>
      <c r="K245" s="9"/>
      <c r="L245"/>
      <c r="M245"/>
      <c r="N245"/>
      <c r="O245"/>
      <c r="P245"/>
      <c r="Q245"/>
      <c r="R245"/>
    </row>
    <row r="246" spans="1:18" s="5" customFormat="1">
      <c r="A246" s="66"/>
      <c r="B246" s="66"/>
      <c r="C246" s="67"/>
      <c r="E246" s="29"/>
      <c r="F246" s="29"/>
      <c r="G246" s="29"/>
      <c r="I246" s="37"/>
      <c r="J246"/>
      <c r="K246" s="9"/>
      <c r="L246"/>
      <c r="M246"/>
      <c r="N246"/>
      <c r="O246"/>
      <c r="P246"/>
      <c r="Q246"/>
      <c r="R246"/>
    </row>
    <row r="247" spans="1:18" s="5" customFormat="1">
      <c r="A247" s="15"/>
      <c r="B247" s="15"/>
      <c r="C247" s="22"/>
      <c r="E247" s="29"/>
      <c r="F247" s="29"/>
      <c r="G247" s="29"/>
      <c r="I247" s="37"/>
      <c r="J247"/>
      <c r="K247" s="9"/>
      <c r="L247"/>
      <c r="M247"/>
      <c r="N247"/>
      <c r="O247"/>
      <c r="P247"/>
      <c r="Q247"/>
      <c r="R247"/>
    </row>
    <row r="248" spans="1:18" s="5" customFormat="1">
      <c r="A248" s="15"/>
      <c r="B248" s="15"/>
      <c r="C248" s="22"/>
      <c r="E248" s="29"/>
      <c r="F248" s="29"/>
      <c r="G248" s="29"/>
      <c r="I248" s="37"/>
      <c r="J248"/>
      <c r="K248" s="9"/>
      <c r="L248"/>
      <c r="M248"/>
      <c r="N248"/>
      <c r="O248"/>
      <c r="P248"/>
      <c r="Q248"/>
      <c r="R248"/>
    </row>
  </sheetData>
  <mergeCells count="2">
    <mergeCell ref="A12:I12"/>
    <mergeCell ref="A13:I13"/>
  </mergeCells>
  <pageMargins left="0.25" right="0.25"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780b56-53a0-48b7-94b7-99dcf39097de" xsi:nil="true"/>
    <SharedWithUsers xmlns="61780b56-53a0-48b7-94b7-99dcf39097de">
      <UserInfo>
        <DisplayName>ANNE-SOPHIE FOUGERAY</DisplayName>
        <AccountId>892</AccountId>
        <AccountType/>
      </UserInfo>
      <UserInfo>
        <DisplayName>DAVID LEGAL</DisplayName>
        <AccountId>902</AccountId>
        <AccountType/>
      </UserInfo>
      <UserInfo>
        <DisplayName>OLIVIER DOUCET BON</DisplayName>
        <AccountId>796</AccountId>
        <AccountType/>
      </UserInfo>
      <UserInfo>
        <DisplayName>Ludovic Havart</DisplayName>
        <AccountId>21335</AccountId>
        <AccountType/>
      </UserInfo>
      <UserInfo>
        <DisplayName>EMMANUEL DENIS</DisplayName>
        <AccountId>647</AccountId>
        <AccountType/>
      </UserInfo>
      <UserInfo>
        <DisplayName>DENIS ROBELIN</DisplayName>
        <AccountId>904</AccountId>
        <AccountType/>
      </UserInfo>
      <UserInfo>
        <DisplayName>ELISE GERAULT</DisplayName>
        <AccountId>928</AccountId>
        <AccountType/>
      </UserInfo>
      <UserInfo>
        <DisplayName>Guenael Cice</DisplayName>
        <AccountId>811</AccountId>
        <AccountType/>
      </UserInfo>
      <UserInfo>
        <DisplayName>Isabelle Chaboty</DisplayName>
        <AccountId>852</AccountId>
        <AccountType/>
      </UserInfo>
      <UserInfo>
        <DisplayName>STEPHANIE JACONO-HERNANDEZ</DisplayName>
        <AccountId>650</AccountId>
        <AccountType/>
      </UserInfo>
      <UserInfo>
        <DisplayName>Mathilde Monnerie</DisplayName>
        <AccountId>555</AccountId>
        <AccountType/>
      </UserInfo>
      <UserInfo>
        <DisplayName>ANTOINE BERTINOTTI</DisplayName>
        <AccountId>602</AccountId>
        <AccountType/>
      </UserInfo>
      <UserInfo>
        <DisplayName>AMANDINE LE COSSEC</DisplayName>
        <AccountId>1006</AccountId>
        <AccountType/>
      </UserInfo>
      <UserInfo>
        <DisplayName>NICOLAS DUPUIS</DisplayName>
        <AccountId>724</AccountId>
        <AccountType/>
      </UserInfo>
    </SharedWithUsers>
    <lcf76f155ced4ddcb4097134ff3c332f xmlns="1545fb7f-a319-4ac6-9bbb-056f6b234b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B2D116C849944CB482936CB6DBE0E7" ma:contentTypeVersion="18" ma:contentTypeDescription="Create a new document." ma:contentTypeScope="" ma:versionID="30eedfe678d9c04ba76f27550c22fd8b">
  <xsd:schema xmlns:xsd="http://www.w3.org/2001/XMLSchema" xmlns:xs="http://www.w3.org/2001/XMLSchema" xmlns:p="http://schemas.microsoft.com/office/2006/metadata/properties" xmlns:ns2="1545fb7f-a319-4ac6-9bbb-056f6b234b85" xmlns:ns3="61780b56-53a0-48b7-94b7-99dcf39097de" targetNamespace="http://schemas.microsoft.com/office/2006/metadata/properties" ma:root="true" ma:fieldsID="494f1cc3b463950e268828f79184f71b" ns2:_="" ns3:_="">
    <xsd:import namespace="1545fb7f-a319-4ac6-9bbb-056f6b234b85"/>
    <xsd:import namespace="61780b56-53a0-48b7-94b7-99dcf39097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5fb7f-a319-4ac6-9bbb-056f6b234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12af4e-0e39-4e6e-9333-105251fbad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780b56-53a0-48b7-94b7-99dcf39097d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8ac4683-bc9a-4f59-9af6-0c7162be9dda}" ma:internalName="TaxCatchAll" ma:showField="CatchAllData" ma:web="61780b56-53a0-48b7-94b7-99dcf39097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8E624-84E9-4C67-84F5-CE04BAEA358E}"/>
</file>

<file path=customXml/itemProps2.xml><?xml version="1.0" encoding="utf-8"?>
<ds:datastoreItem xmlns:ds="http://schemas.openxmlformats.org/officeDocument/2006/customXml" ds:itemID="{4410AE05-7DB2-4DB1-8D9B-70C5281A23F6}"/>
</file>

<file path=customXml/itemProps3.xml><?xml version="1.0" encoding="utf-8"?>
<ds:datastoreItem xmlns:ds="http://schemas.openxmlformats.org/officeDocument/2006/customXml" ds:itemID="{1F455ACD-F472-40D6-AFDD-93CBFDE089CF}"/>
</file>

<file path=docProps/app.xml><?xml version="1.0" encoding="utf-8"?>
<Properties xmlns="http://schemas.openxmlformats.org/officeDocument/2006/extended-properties" xmlns:vt="http://schemas.openxmlformats.org/officeDocument/2006/docPropsVTypes">
  <Application>Microsoft Excel Online</Application>
  <Manager/>
  <Company>Colart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Amandine</dc:creator>
  <cp:keywords/>
  <dc:description/>
  <cp:lastModifiedBy>ELISE GERAULT</cp:lastModifiedBy>
  <cp:revision/>
  <dcterms:created xsi:type="dcterms:W3CDTF">2014-12-09T15:34:52Z</dcterms:created>
  <dcterms:modified xsi:type="dcterms:W3CDTF">2024-06-25T08:12:57Z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0x010100F1B2D116C849944CB482936CB6DBE0E7</vt:lpwstr>
  </property>
  <property fmtid="{D5CDD505-2E9C-101B-9397-08002B2CF9AE}" pid="3" name="MediaServiceImageTags">
    <vt:lpwstr/>
  </property>
</Properties>
</file>