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se.tonye\Downloads\"/>
    </mc:Choice>
  </mc:AlternateContent>
  <xr:revisionPtr revIDLastSave="0" documentId="13_ncr:1_{171AC037-83F7-4639-A102-3A853D2E8E2D}" xr6:coauthVersionLast="47" xr6:coauthVersionMax="47" xr10:uidLastSave="{00000000-0000-0000-0000-000000000000}"/>
  <bookViews>
    <workbookView xWindow="28680" yWindow="-1470" windowWidth="29040" windowHeight="15840" tabRatio="784" xr2:uid="{00000000-000D-0000-FFFF-FFFF00000000}"/>
  </bookViews>
  <sheets>
    <sheet name="Bon de Commande Pr1 2025" sheetId="7" r:id="rId1"/>
    <sheet name="LB ADDITIFS HUILE" sheetId="23" r:id="rId2"/>
    <sheet name="LX BASICS 118ML" sheetId="27" r:id="rId3"/>
    <sheet name="LX ADDITIFS ACRYLIQUE" sheetId="24" r:id="rId4"/>
    <sheet name="LOT CHASSIS" sheetId="26" r:id="rId5"/>
    <sheet name="LB ACRYLIQUE FINE 750ML" sheetId="28" r:id="rId6"/>
    <sheet name="LB ACRYLIQUE FINE 80ML" sheetId="30" r:id="rId7"/>
  </sheets>
  <definedNames>
    <definedName name="_xlnm._FilterDatabase" localSheetId="0" hidden="1">'Bon de Commande Pr1 2025'!$A$14:$P$84</definedName>
    <definedName name="_xlnm.Print_Titles" localSheetId="0">'Bon de Commande Pr1 2025'!$1:$14</definedName>
    <definedName name="_xlnm.Print_Titles" localSheetId="1">'LB ADDITIFS HUILE'!$15:$15</definedName>
    <definedName name="_xlnm.Print_Titles" localSheetId="3">'LX ADDITIFS ACRYLIQUE'!$15:$15</definedName>
    <definedName name="_xlnm.Print_Titles" localSheetId="2">'LX BASICS 118ML'!$14:$14</definedName>
    <definedName name="_xlnm.Print_Area" localSheetId="0">'Bon de Commande Pr1 2025'!$A:$P</definedName>
    <definedName name="_xlnm.Print_Area" localSheetId="6">'LB ACRYLIQUE FINE 80ML'!$A:$H</definedName>
    <definedName name="_xlnm.Print_Area" localSheetId="3">'LX ADDITIFS ACRYLIQUE'!$A:$J</definedName>
    <definedName name="_xlnm.Print_Area" localSheetId="2">'LX BASICS 118ML'!$A:$H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30" l="1"/>
  <c r="H66" i="30"/>
  <c r="H64" i="30"/>
  <c r="G6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14" i="30"/>
  <c r="H14" i="28"/>
  <c r="H46" i="28"/>
  <c r="H44" i="28"/>
  <c r="G4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14" i="26"/>
  <c r="H88" i="27"/>
  <c r="G31" i="26"/>
  <c r="H32" i="26" s="1"/>
  <c r="H25" i="26"/>
  <c r="H26" i="26"/>
  <c r="H27" i="26"/>
  <c r="H28" i="26"/>
  <c r="H29" i="26"/>
  <c r="H24" i="26"/>
  <c r="H15" i="26"/>
  <c r="H16" i="26"/>
  <c r="H17" i="26"/>
  <c r="H18" i="26"/>
  <c r="H19" i="26"/>
  <c r="H20" i="26"/>
  <c r="H21" i="26"/>
  <c r="H22" i="26"/>
  <c r="H15" i="27"/>
  <c r="I156" i="24"/>
  <c r="J157" i="24" s="1"/>
  <c r="I57" i="23"/>
  <c r="I58" i="23"/>
  <c r="I70" i="23"/>
  <c r="G18" i="23"/>
  <c r="I18" i="23" s="1"/>
  <c r="G19" i="23"/>
  <c r="I19" i="23" s="1"/>
  <c r="G20" i="23"/>
  <c r="I20" i="23" s="1"/>
  <c r="G21" i="23"/>
  <c r="I21" i="23" s="1"/>
  <c r="G22" i="23"/>
  <c r="I22" i="23" s="1"/>
  <c r="G23" i="23"/>
  <c r="I23" i="23" s="1"/>
  <c r="G24" i="23"/>
  <c r="I24" i="23" s="1"/>
  <c r="G25" i="23"/>
  <c r="I25" i="23" s="1"/>
  <c r="G26" i="23"/>
  <c r="I26" i="23" s="1"/>
  <c r="G27" i="23"/>
  <c r="I27" i="23" s="1"/>
  <c r="G28" i="23"/>
  <c r="I28" i="23" s="1"/>
  <c r="G30" i="23"/>
  <c r="I30" i="23" s="1"/>
  <c r="G31" i="23"/>
  <c r="I31" i="23" s="1"/>
  <c r="G32" i="23"/>
  <c r="I32" i="23" s="1"/>
  <c r="G33" i="23"/>
  <c r="I33" i="23" s="1"/>
  <c r="G34" i="23"/>
  <c r="I34" i="23" s="1"/>
  <c r="G35" i="23"/>
  <c r="I35" i="23" s="1"/>
  <c r="G36" i="23"/>
  <c r="I36" i="23" s="1"/>
  <c r="G37" i="23"/>
  <c r="I37" i="23" s="1"/>
  <c r="G39" i="23"/>
  <c r="I39" i="23" s="1"/>
  <c r="G40" i="23"/>
  <c r="I40" i="23" s="1"/>
  <c r="G41" i="23"/>
  <c r="I41" i="23" s="1"/>
  <c r="G42" i="23"/>
  <c r="I42" i="23" s="1"/>
  <c r="G43" i="23"/>
  <c r="I43" i="23" s="1"/>
  <c r="G44" i="23"/>
  <c r="I44" i="23" s="1"/>
  <c r="G45" i="23"/>
  <c r="I45" i="23" s="1"/>
  <c r="G46" i="23"/>
  <c r="I46" i="23" s="1"/>
  <c r="G47" i="23"/>
  <c r="I47" i="23" s="1"/>
  <c r="G48" i="23"/>
  <c r="I48" i="23" s="1"/>
  <c r="G49" i="23"/>
  <c r="I49" i="23" s="1"/>
  <c r="G50" i="23"/>
  <c r="I50" i="23" s="1"/>
  <c r="G51" i="23"/>
  <c r="I51" i="23" s="1"/>
  <c r="G52" i="23"/>
  <c r="I52" i="23" s="1"/>
  <c r="G53" i="23"/>
  <c r="I53" i="23" s="1"/>
  <c r="G54" i="23"/>
  <c r="I54" i="23" s="1"/>
  <c r="G55" i="23"/>
  <c r="I55" i="23" s="1"/>
  <c r="G56" i="23"/>
  <c r="I56" i="23" s="1"/>
  <c r="G57" i="23"/>
  <c r="G58" i="23"/>
  <c r="G59" i="23"/>
  <c r="I59" i="23" s="1"/>
  <c r="G60" i="23"/>
  <c r="I60" i="23" s="1"/>
  <c r="G62" i="23"/>
  <c r="I62" i="23" s="1"/>
  <c r="G63" i="23"/>
  <c r="I63" i="23" s="1"/>
  <c r="G64" i="23"/>
  <c r="I64" i="23" s="1"/>
  <c r="G65" i="23"/>
  <c r="I65" i="23" s="1"/>
  <c r="G66" i="23"/>
  <c r="I66" i="23" s="1"/>
  <c r="G67" i="23"/>
  <c r="I67" i="23" s="1"/>
  <c r="G68" i="23"/>
  <c r="I68" i="23" s="1"/>
  <c r="G69" i="23"/>
  <c r="I69" i="23" s="1"/>
  <c r="G70" i="23"/>
  <c r="G71" i="23"/>
  <c r="I71" i="23" s="1"/>
  <c r="G72" i="23"/>
  <c r="I72" i="23" s="1"/>
  <c r="G73" i="23"/>
  <c r="I73" i="23" s="1"/>
  <c r="G74" i="23"/>
  <c r="I74" i="23" s="1"/>
  <c r="G75" i="23"/>
  <c r="I75" i="23" s="1"/>
  <c r="G76" i="23"/>
  <c r="I76" i="23" s="1"/>
  <c r="G77" i="23"/>
  <c r="I77" i="23" s="1"/>
  <c r="G78" i="23"/>
  <c r="I78" i="23" s="1"/>
  <c r="G79" i="23"/>
  <c r="I79" i="23" s="1"/>
  <c r="G80" i="23"/>
  <c r="I80" i="23" s="1"/>
  <c r="G81" i="23"/>
  <c r="I81" i="23" s="1"/>
  <c r="G82" i="23"/>
  <c r="I82" i="23" s="1"/>
  <c r="G83" i="23"/>
  <c r="I83" i="23" s="1"/>
  <c r="G84" i="23"/>
  <c r="I84" i="23" s="1"/>
  <c r="G85" i="23"/>
  <c r="I85" i="23" s="1"/>
  <c r="G87" i="23"/>
  <c r="I87" i="23" s="1"/>
  <c r="G88" i="23"/>
  <c r="I88" i="23" s="1"/>
  <c r="G17" i="23"/>
  <c r="I17" i="23" s="1"/>
  <c r="G18" i="24"/>
  <c r="J18" i="24" s="1"/>
  <c r="G19" i="24"/>
  <c r="J19" i="24" s="1"/>
  <c r="G20" i="24"/>
  <c r="J20" i="24" s="1"/>
  <c r="G21" i="24"/>
  <c r="J21" i="24" s="1"/>
  <c r="G22" i="24"/>
  <c r="J22" i="24" s="1"/>
  <c r="G23" i="24"/>
  <c r="J23" i="24" s="1"/>
  <c r="G24" i="24"/>
  <c r="J24" i="24" s="1"/>
  <c r="G25" i="24"/>
  <c r="J25" i="24" s="1"/>
  <c r="G26" i="24"/>
  <c r="J26" i="24" s="1"/>
  <c r="G27" i="24"/>
  <c r="J27" i="24" s="1"/>
  <c r="G28" i="24"/>
  <c r="J28" i="24" s="1"/>
  <c r="G29" i="24"/>
  <c r="J29" i="24" s="1"/>
  <c r="G30" i="24"/>
  <c r="J30" i="24" s="1"/>
  <c r="G31" i="24"/>
  <c r="J31" i="24" s="1"/>
  <c r="G32" i="24"/>
  <c r="J32" i="24" s="1"/>
  <c r="G33" i="24"/>
  <c r="J33" i="24" s="1"/>
  <c r="G35" i="24"/>
  <c r="J35" i="24" s="1"/>
  <c r="G36" i="24"/>
  <c r="J36" i="24" s="1"/>
  <c r="G37" i="24"/>
  <c r="J37" i="24" s="1"/>
  <c r="G38" i="24"/>
  <c r="J38" i="24" s="1"/>
  <c r="G39" i="24"/>
  <c r="J39" i="24" s="1"/>
  <c r="G40" i="24"/>
  <c r="J40" i="24" s="1"/>
  <c r="G41" i="24"/>
  <c r="J41" i="24" s="1"/>
  <c r="G42" i="24"/>
  <c r="J42" i="24" s="1"/>
  <c r="G43" i="24"/>
  <c r="J43" i="24" s="1"/>
  <c r="G44" i="24"/>
  <c r="J44" i="24" s="1"/>
  <c r="G45" i="24"/>
  <c r="J45" i="24" s="1"/>
  <c r="G46" i="24"/>
  <c r="J46" i="24" s="1"/>
  <c r="G47" i="24"/>
  <c r="J47" i="24" s="1"/>
  <c r="G48" i="24"/>
  <c r="J48" i="24" s="1"/>
  <c r="G49" i="24"/>
  <c r="J49" i="24" s="1"/>
  <c r="G50" i="24"/>
  <c r="J50" i="24" s="1"/>
  <c r="G51" i="24"/>
  <c r="J51" i="24" s="1"/>
  <c r="G52" i="24"/>
  <c r="J52" i="24" s="1"/>
  <c r="G53" i="24"/>
  <c r="J53" i="24" s="1"/>
  <c r="G54" i="24"/>
  <c r="J54" i="24" s="1"/>
  <c r="G55" i="24"/>
  <c r="J55" i="24" s="1"/>
  <c r="G56" i="24"/>
  <c r="J56" i="24" s="1"/>
  <c r="G57" i="24"/>
  <c r="J57" i="24" s="1"/>
  <c r="G59" i="24"/>
  <c r="J59" i="24" s="1"/>
  <c r="G60" i="24"/>
  <c r="J60" i="24" s="1"/>
  <c r="G61" i="24"/>
  <c r="J61" i="24" s="1"/>
  <c r="G62" i="24"/>
  <c r="J62" i="24" s="1"/>
  <c r="G63" i="24"/>
  <c r="J63" i="24" s="1"/>
  <c r="G64" i="24"/>
  <c r="J64" i="24" s="1"/>
  <c r="G65" i="24"/>
  <c r="J65" i="24" s="1"/>
  <c r="G66" i="24"/>
  <c r="J66" i="24" s="1"/>
  <c r="G67" i="24"/>
  <c r="J67" i="24" s="1"/>
  <c r="G68" i="24"/>
  <c r="J68" i="24" s="1"/>
  <c r="G69" i="24"/>
  <c r="J69" i="24" s="1"/>
  <c r="G70" i="24"/>
  <c r="J70" i="24" s="1"/>
  <c r="G71" i="24"/>
  <c r="J71" i="24" s="1"/>
  <c r="G72" i="24"/>
  <c r="J72" i="24" s="1"/>
  <c r="G73" i="24"/>
  <c r="J73" i="24" s="1"/>
  <c r="G74" i="24"/>
  <c r="J74" i="24" s="1"/>
  <c r="G75" i="24"/>
  <c r="J75" i="24" s="1"/>
  <c r="G76" i="24"/>
  <c r="J76" i="24" s="1"/>
  <c r="G77" i="24"/>
  <c r="J77" i="24" s="1"/>
  <c r="G78" i="24"/>
  <c r="J78" i="24" s="1"/>
  <c r="G79" i="24"/>
  <c r="J79" i="24" s="1"/>
  <c r="G80" i="24"/>
  <c r="J80" i="24" s="1"/>
  <c r="G81" i="24"/>
  <c r="J81" i="24" s="1"/>
  <c r="G82" i="24"/>
  <c r="J82" i="24" s="1"/>
  <c r="G83" i="24"/>
  <c r="J83" i="24" s="1"/>
  <c r="G84" i="24"/>
  <c r="J84" i="24" s="1"/>
  <c r="G85" i="24"/>
  <c r="J85" i="24" s="1"/>
  <c r="G86" i="24"/>
  <c r="J86" i="24" s="1"/>
  <c r="G87" i="24"/>
  <c r="J87" i="24" s="1"/>
  <c r="G88" i="24"/>
  <c r="J88" i="24" s="1"/>
  <c r="G89" i="24"/>
  <c r="J89" i="24" s="1"/>
  <c r="G90" i="24"/>
  <c r="J90" i="24" s="1"/>
  <c r="G91" i="24"/>
  <c r="J91" i="24" s="1"/>
  <c r="G92" i="24"/>
  <c r="J92" i="24" s="1"/>
  <c r="G93" i="24"/>
  <c r="J93" i="24" s="1"/>
  <c r="G94" i="24"/>
  <c r="J94" i="24" s="1"/>
  <c r="G95" i="24"/>
  <c r="J95" i="24" s="1"/>
  <c r="G96" i="24"/>
  <c r="J96" i="24" s="1"/>
  <c r="G97" i="24"/>
  <c r="J97" i="24" s="1"/>
  <c r="G99" i="24"/>
  <c r="J99" i="24" s="1"/>
  <c r="G100" i="24"/>
  <c r="J100" i="24" s="1"/>
  <c r="G101" i="24"/>
  <c r="J101" i="24" s="1"/>
  <c r="G102" i="24"/>
  <c r="J102" i="24" s="1"/>
  <c r="G103" i="24"/>
  <c r="J103" i="24" s="1"/>
  <c r="G104" i="24"/>
  <c r="J104" i="24" s="1"/>
  <c r="G105" i="24"/>
  <c r="J105" i="24" s="1"/>
  <c r="G106" i="24"/>
  <c r="J106" i="24" s="1"/>
  <c r="G107" i="24"/>
  <c r="J107" i="24" s="1"/>
  <c r="G108" i="24"/>
  <c r="J108" i="24" s="1"/>
  <c r="G109" i="24"/>
  <c r="J109" i="24" s="1"/>
  <c r="G110" i="24"/>
  <c r="J110" i="24" s="1"/>
  <c r="G111" i="24"/>
  <c r="J111" i="24" s="1"/>
  <c r="G112" i="24"/>
  <c r="J112" i="24" s="1"/>
  <c r="G113" i="24"/>
  <c r="J113" i="24" s="1"/>
  <c r="G114" i="24"/>
  <c r="J114" i="24" s="1"/>
  <c r="G115" i="24"/>
  <c r="J115" i="24" s="1"/>
  <c r="G116" i="24"/>
  <c r="J116" i="24" s="1"/>
  <c r="G117" i="24"/>
  <c r="J117" i="24" s="1"/>
  <c r="G118" i="24"/>
  <c r="J118" i="24" s="1"/>
  <c r="G119" i="24"/>
  <c r="J119" i="24" s="1"/>
  <c r="G120" i="24"/>
  <c r="J120" i="24" s="1"/>
  <c r="G121" i="24"/>
  <c r="J121" i="24" s="1"/>
  <c r="G123" i="24"/>
  <c r="J123" i="24" s="1"/>
  <c r="G124" i="24"/>
  <c r="J124" i="24" s="1"/>
  <c r="G125" i="24"/>
  <c r="J125" i="24" s="1"/>
  <c r="G126" i="24"/>
  <c r="J126" i="24" s="1"/>
  <c r="G128" i="24"/>
  <c r="J128" i="24" s="1"/>
  <c r="G129" i="24"/>
  <c r="J129" i="24" s="1"/>
  <c r="G130" i="24"/>
  <c r="J130" i="24" s="1"/>
  <c r="G131" i="24"/>
  <c r="J131" i="24" s="1"/>
  <c r="G132" i="24"/>
  <c r="J132" i="24" s="1"/>
  <c r="G133" i="24"/>
  <c r="J133" i="24" s="1"/>
  <c r="G134" i="24"/>
  <c r="J134" i="24" s="1"/>
  <c r="G135" i="24"/>
  <c r="J135" i="24" s="1"/>
  <c r="G136" i="24"/>
  <c r="J136" i="24" s="1"/>
  <c r="G137" i="24"/>
  <c r="J137" i="24" s="1"/>
  <c r="G138" i="24"/>
  <c r="J138" i="24" s="1"/>
  <c r="G139" i="24"/>
  <c r="J139" i="24" s="1"/>
  <c r="G140" i="24"/>
  <c r="J140" i="24" s="1"/>
  <c r="G141" i="24"/>
  <c r="J141" i="24" s="1"/>
  <c r="G142" i="24"/>
  <c r="J142" i="24" s="1"/>
  <c r="G143" i="24"/>
  <c r="J143" i="24" s="1"/>
  <c r="G144" i="24"/>
  <c r="J144" i="24" s="1"/>
  <c r="G145" i="24"/>
  <c r="J145" i="24" s="1"/>
  <c r="G146" i="24"/>
  <c r="J146" i="24" s="1"/>
  <c r="G147" i="24"/>
  <c r="J147" i="24" s="1"/>
  <c r="G148" i="24"/>
  <c r="J148" i="24" s="1"/>
  <c r="G149" i="24"/>
  <c r="J149" i="24" s="1"/>
  <c r="G150" i="24"/>
  <c r="J150" i="24" s="1"/>
  <c r="G151" i="24"/>
  <c r="J151" i="24" s="1"/>
  <c r="G152" i="24"/>
  <c r="J152" i="24" s="1"/>
  <c r="G153" i="24"/>
  <c r="J153" i="24" s="1"/>
  <c r="G154" i="24"/>
  <c r="J154" i="24" s="1"/>
  <c r="G17" i="24"/>
  <c r="J17" i="24" s="1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H74" i="27"/>
  <c r="H75" i="27"/>
  <c r="H76" i="27"/>
  <c r="H77" i="27"/>
  <c r="H78" i="27"/>
  <c r="H79" i="27"/>
  <c r="H80" i="27"/>
  <c r="H81" i="27"/>
  <c r="H82" i="27"/>
  <c r="H83" i="27"/>
  <c r="H84" i="27"/>
  <c r="H85" i="27"/>
  <c r="H86" i="27"/>
  <c r="G87" i="27"/>
  <c r="H89" i="23"/>
  <c r="I90" i="23" s="1"/>
  <c r="P81" i="7"/>
  <c r="P80" i="7"/>
  <c r="P79" i="7"/>
  <c r="P77" i="7"/>
  <c r="P76" i="7"/>
  <c r="P75" i="7"/>
  <c r="P73" i="7"/>
  <c r="P72" i="7"/>
  <c r="P71" i="7"/>
  <c r="P69" i="7"/>
  <c r="P68" i="7"/>
  <c r="P67" i="7"/>
  <c r="P66" i="7"/>
  <c r="P64" i="7"/>
  <c r="P63" i="7"/>
  <c r="P62" i="7"/>
  <c r="P61" i="7"/>
  <c r="P60" i="7"/>
  <c r="P59" i="7"/>
  <c r="P58" i="7"/>
  <c r="P57" i="7"/>
  <c r="P56" i="7"/>
  <c r="P55" i="7"/>
  <c r="P54" i="7"/>
  <c r="P53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0" i="7"/>
  <c r="P29" i="7"/>
  <c r="P28" i="7"/>
  <c r="P27" i="7"/>
  <c r="P26" i="7"/>
  <c r="P25" i="7"/>
  <c r="P24" i="7"/>
  <c r="P23" i="7"/>
  <c r="P21" i="7"/>
  <c r="P20" i="7"/>
  <c r="P22" i="7"/>
  <c r="P17" i="7"/>
  <c r="P18" i="7"/>
  <c r="P19" i="7"/>
  <c r="P16" i="7"/>
  <c r="H156" i="24"/>
  <c r="N22" i="7"/>
  <c r="N23" i="7"/>
  <c r="N24" i="7"/>
  <c r="N25" i="7"/>
  <c r="N26" i="7"/>
  <c r="N27" i="7"/>
  <c r="N28" i="7"/>
  <c r="N29" i="7"/>
  <c r="N30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3" i="7"/>
  <c r="N54" i="7"/>
  <c r="N55" i="7"/>
  <c r="N56" i="7"/>
  <c r="N57" i="7"/>
  <c r="N58" i="7"/>
  <c r="N59" i="7"/>
  <c r="N60" i="7"/>
  <c r="N61" i="7"/>
  <c r="N62" i="7"/>
  <c r="N63" i="7"/>
  <c r="N64" i="7"/>
  <c r="N66" i="7"/>
  <c r="N68" i="7"/>
  <c r="N67" i="7"/>
  <c r="N69" i="7"/>
  <c r="N71" i="7"/>
  <c r="N72" i="7"/>
  <c r="N73" i="7"/>
  <c r="N75" i="7"/>
  <c r="N76" i="7"/>
  <c r="N77" i="7"/>
  <c r="N79" i="7"/>
  <c r="N80" i="7"/>
  <c r="N81" i="7"/>
  <c r="N17" i="7"/>
  <c r="N18" i="7"/>
  <c r="N19" i="7"/>
  <c r="N20" i="7"/>
  <c r="N21" i="7"/>
  <c r="H31" i="26" l="1"/>
  <c r="H33" i="26" s="1"/>
  <c r="J156" i="24"/>
  <c r="J158" i="24" s="1"/>
  <c r="H87" i="27"/>
  <c r="H90" i="27" s="1"/>
  <c r="P82" i="7"/>
  <c r="H48" i="28"/>
  <c r="I89" i="23" l="1"/>
  <c r="I91" i="23" s="1"/>
  <c r="N16" i="7" l="1"/>
</calcChain>
</file>

<file path=xl/sharedStrings.xml><?xml version="1.0" encoding="utf-8"?>
<sst xmlns="http://schemas.openxmlformats.org/spreadsheetml/2006/main" count="1961" uniqueCount="1623">
  <si>
    <r>
      <t>Offre promotionnelle valable du</t>
    </r>
    <r>
      <rPr>
        <b/>
        <sz val="48"/>
        <color rgb="FF000000"/>
        <rFont val="Calibri"/>
        <family val="2"/>
        <scheme val="minor"/>
      </rPr>
      <t xml:space="preserve"> 13 janvier au 23 février 2025</t>
    </r>
  </si>
  <si>
    <t>NOM DU MAGASIN : _____________________________________</t>
  </si>
  <si>
    <t>N° CLIENT COLART : _____________________________________</t>
  </si>
  <si>
    <t>ADRESSE : _______________________________________________________________________________________</t>
  </si>
  <si>
    <t>______________________________________________________________________________________________</t>
  </si>
  <si>
    <t>COMMANDE PASSÉE PAR : ______________________________________________________________________</t>
  </si>
  <si>
    <t>DATE DE LIVRAISON DEMANDÉE : ______________________________________________________________________</t>
  </si>
  <si>
    <t>REMISE CLIENT:</t>
  </si>
  <si>
    <t xml:space="preserve">Codes-barres en colonne E visibles en téléchargeant la police </t>
  </si>
  <si>
    <t>https://www.dafont.com/fr/c39hrp48dhtt.font</t>
  </si>
  <si>
    <t>N° de page dans la plaquette</t>
  </si>
  <si>
    <t>N° du produit dans la plaquette</t>
  </si>
  <si>
    <t>Gamme</t>
  </si>
  <si>
    <t>Marque</t>
  </si>
  <si>
    <t>Code-barre</t>
  </si>
  <si>
    <t>EAN</t>
  </si>
  <si>
    <t>Code produit</t>
  </si>
  <si>
    <t>Désignation</t>
  </si>
  <si>
    <t>UV</t>
  </si>
  <si>
    <t>Qté  promo</t>
  </si>
  <si>
    <t>Type de remise</t>
  </si>
  <si>
    <t>% de remise</t>
  </si>
  <si>
    <t>Prix Net promo</t>
  </si>
  <si>
    <t>Qté</t>
  </si>
  <si>
    <t>Total</t>
  </si>
  <si>
    <t>LES PRODUITS STARS</t>
  </si>
  <si>
    <t>Lefranc Bourgeois</t>
  </si>
  <si>
    <t>*3013643006848*</t>
  </si>
  <si>
    <t>3013643006848</t>
  </si>
  <si>
    <t>300684</t>
  </si>
  <si>
    <t>Set acrylique fine 5X80ML</t>
  </si>
  <si>
    <t>Complémentaire</t>
  </si>
  <si>
    <t>ADDITIF</t>
  </si>
  <si>
    <t>*3013643006565*</t>
  </si>
  <si>
    <t>3013643006565</t>
  </si>
  <si>
    <t>Gesso pot de 1 L</t>
  </si>
  <si>
    <t>Substitutive</t>
  </si>
  <si>
    <t>*3013643003380*</t>
  </si>
  <si>
    <t>3013643003380</t>
  </si>
  <si>
    <t>300338</t>
  </si>
  <si>
    <t>Liant Acrylique multi-effets 1 L</t>
  </si>
  <si>
    <t>AQUARELLE COTMAN</t>
  </si>
  <si>
    <t>Winsor &amp; Newton</t>
  </si>
  <si>
    <t>*094376982312*</t>
  </si>
  <si>
    <t>094376982312</t>
  </si>
  <si>
    <t>0393209</t>
  </si>
  <si>
    <t>Présentoir de 12 boîtes sketchers pocket box cotman</t>
  </si>
  <si>
    <t>*3013640590746*</t>
  </si>
  <si>
    <t>3013640590746</t>
  </si>
  <si>
    <t>Encre de chine Nan-King flacon 30ML</t>
  </si>
  <si>
    <t>GOMME MIE DE PAIN</t>
  </si>
  <si>
    <t>Conté à Paris</t>
  </si>
  <si>
    <t>*3013645002107*</t>
  </si>
  <si>
    <t>3013645002107</t>
  </si>
  <si>
    <t>500210</t>
  </si>
  <si>
    <t>Gomme mie de pain</t>
  </si>
  <si>
    <t>GOUACHE ETUDE</t>
  </si>
  <si>
    <t>*3013643012412*</t>
  </si>
  <si>
    <t>3013643012412</t>
  </si>
  <si>
    <r>
      <t>Set Etudiant Gouache Etude 5x80 ML</t>
    </r>
    <r>
      <rPr>
        <sz val="18"/>
        <color rgb="FFFF0000"/>
        <rFont val="Calibri"/>
        <family val="2"/>
        <scheme val="minor"/>
      </rPr>
      <t xml:space="preserve"> </t>
    </r>
  </si>
  <si>
    <t>*3013643018612*</t>
  </si>
  <si>
    <t>3013643018612</t>
  </si>
  <si>
    <t>301861</t>
  </si>
  <si>
    <t>HUILE FINE -WINTON</t>
  </si>
  <si>
    <t>*884955088814*</t>
  </si>
  <si>
    <t>884955088814</t>
  </si>
  <si>
    <t xml:space="preserve">Blanc de titane 2 x  200 mL                                          </t>
  </si>
  <si>
    <t>SETS BASICS</t>
  </si>
  <si>
    <t>Liquitex</t>
  </si>
  <si>
    <t>*887452050131*</t>
  </si>
  <si>
    <t>887452050131</t>
  </si>
  <si>
    <t>101501</t>
  </si>
  <si>
    <t>Set acrylique Basics 6 tubes X 22ML couleurs primaires</t>
  </si>
  <si>
    <t>*887452050223*</t>
  </si>
  <si>
    <t>887452050223</t>
  </si>
  <si>
    <t>3699353</t>
  </si>
  <si>
    <t>Set acrylique Basics 12 tubes X 22 ML</t>
  </si>
  <si>
    <t>*887452050162*</t>
  </si>
  <si>
    <t>887452050162</t>
  </si>
  <si>
    <t>3699328</t>
  </si>
  <si>
    <t>Set acrylique Basics 24 tubes X 22 ML</t>
  </si>
  <si>
    <t>*887452032038*</t>
  </si>
  <si>
    <t>887452032038</t>
  </si>
  <si>
    <t xml:space="preserve">Set acrylique Basics 5 tubes X 118ML </t>
  </si>
  <si>
    <t>STUDIO COLLECTION</t>
  </si>
  <si>
    <t>*884955064894*</t>
  </si>
  <si>
    <t>884955064894</t>
  </si>
  <si>
    <t>0490012</t>
  </si>
  <si>
    <t>Studio collection - boîte métal 12 crayons de couleur à mine moyenne</t>
  </si>
  <si>
    <t>*884955069677*</t>
  </si>
  <si>
    <t>884955069677</t>
  </si>
  <si>
    <t>0490025</t>
  </si>
  <si>
    <t xml:space="preserve">Studio collection - boîte métal  6 crayons fusains assortis </t>
  </si>
  <si>
    <t>-</t>
  </si>
  <si>
    <t>PROMARKER</t>
  </si>
  <si>
    <t>*884955071045*</t>
  </si>
  <si>
    <t>884955071045</t>
  </si>
  <si>
    <t>0290154</t>
  </si>
  <si>
    <t>Set de 6 promarker - tons neutres</t>
  </si>
  <si>
    <t>25 assortis</t>
  </si>
  <si>
    <t>*884955070352*</t>
  </si>
  <si>
    <t>884955070352</t>
  </si>
  <si>
    <t>0290110</t>
  </si>
  <si>
    <t>Set de 6 promarker - tons vibrants</t>
  </si>
  <si>
    <t>*884955070369*</t>
  </si>
  <si>
    <t>884955070369</t>
  </si>
  <si>
    <t>0290111</t>
  </si>
  <si>
    <t>Set de 6 promarker - tons riches</t>
  </si>
  <si>
    <t>*884955070376*</t>
  </si>
  <si>
    <t>884955070376</t>
  </si>
  <si>
    <t>0290112</t>
  </si>
  <si>
    <t>Set de 6 promarker - tons moyens</t>
  </si>
  <si>
    <t>*884955070383*</t>
  </si>
  <si>
    <t>884955070383</t>
  </si>
  <si>
    <t>0290113</t>
  </si>
  <si>
    <t>Set de 6 promarker - tons pastels</t>
  </si>
  <si>
    <t>*884955070390*</t>
  </si>
  <si>
    <t>884955070390</t>
  </si>
  <si>
    <t>0290114</t>
  </si>
  <si>
    <t>Set de 6 promarker - teintes chairs - set 1</t>
  </si>
  <si>
    <t>*884955070406*</t>
  </si>
  <si>
    <t>884955070406</t>
  </si>
  <si>
    <t>0290115</t>
  </si>
  <si>
    <t>Set de 6 promarker - teintes chairs - set 2</t>
  </si>
  <si>
    <t>*884955070413*</t>
  </si>
  <si>
    <t>884955070413</t>
  </si>
  <si>
    <t>0290116</t>
  </si>
  <si>
    <t>*884955070437*</t>
  </si>
  <si>
    <t>884955070437</t>
  </si>
  <si>
    <t>0290118</t>
  </si>
  <si>
    <t>*884955070420*</t>
  </si>
  <si>
    <t>884955070420</t>
  </si>
  <si>
    <t>0290117</t>
  </si>
  <si>
    <t>*884955073841*</t>
  </si>
  <si>
    <t>884955073841</t>
  </si>
  <si>
    <t>0290157</t>
  </si>
  <si>
    <t>*884955073865*</t>
  </si>
  <si>
    <t>884955073865</t>
  </si>
  <si>
    <t>0290159</t>
  </si>
  <si>
    <t>*884955073872*</t>
  </si>
  <si>
    <t>884955073872</t>
  </si>
  <si>
    <t>0290160</t>
  </si>
  <si>
    <t>*884955073858*</t>
  </si>
  <si>
    <t>884955073858</t>
  </si>
  <si>
    <t>0290158</t>
  </si>
  <si>
    <t>*884955070604*</t>
  </si>
  <si>
    <t>884955070604</t>
  </si>
  <si>
    <t>0290135</t>
  </si>
  <si>
    <t>*884955070611*</t>
  </si>
  <si>
    <t>884955070611</t>
  </si>
  <si>
    <t>0290136</t>
  </si>
  <si>
    <t>PROMARKER BRUSH</t>
  </si>
  <si>
    <t>*884955070499*</t>
  </si>
  <si>
    <t>884955070499</t>
  </si>
  <si>
    <t>0290124</t>
  </si>
  <si>
    <t>Set de 6 promarker brush - tons moyens</t>
  </si>
  <si>
    <t>*884955070512*</t>
  </si>
  <si>
    <t>884955070512</t>
  </si>
  <si>
    <t>0290126</t>
  </si>
  <si>
    <t>Set de 6 promarker brush - tons riches</t>
  </si>
  <si>
    <t>*884955070505*</t>
  </si>
  <si>
    <t>884955070505</t>
  </si>
  <si>
    <t>0290125</t>
  </si>
  <si>
    <t>Set de 6 promarker brush - tons pastels</t>
  </si>
  <si>
    <t>*884955070529*</t>
  </si>
  <si>
    <t>884955070529</t>
  </si>
  <si>
    <t>0290127</t>
  </si>
  <si>
    <t>Set de 6 promarker brush - teintes chair</t>
  </si>
  <si>
    <t>*884955070628*</t>
  </si>
  <si>
    <t>884955070628</t>
  </si>
  <si>
    <t>0290137</t>
  </si>
  <si>
    <t>Set de 12 promarkers - set n°1</t>
  </si>
  <si>
    <t>20 assortis</t>
  </si>
  <si>
    <t>*884955070635*</t>
  </si>
  <si>
    <t>884955070635</t>
  </si>
  <si>
    <t>0290138</t>
  </si>
  <si>
    <t>Set de 12 promarkers - set n°2</t>
  </si>
  <si>
    <t>*884955070666*</t>
  </si>
  <si>
    <t>884955070666</t>
  </si>
  <si>
    <t>0290141</t>
  </si>
  <si>
    <t>*884955070642*</t>
  </si>
  <si>
    <t>884955070642</t>
  </si>
  <si>
    <t>0290139</t>
  </si>
  <si>
    <t>*884955070659*</t>
  </si>
  <si>
    <t>884955070659</t>
  </si>
  <si>
    <t>0290140</t>
  </si>
  <si>
    <t>*884955070673*</t>
  </si>
  <si>
    <t>884955070673</t>
  </si>
  <si>
    <t>0290142</t>
  </si>
  <si>
    <t>*884955073889*</t>
  </si>
  <si>
    <t>884955073889</t>
  </si>
  <si>
    <t>0290161</t>
  </si>
  <si>
    <t>*884955070680*</t>
  </si>
  <si>
    <t>884955070680</t>
  </si>
  <si>
    <t>0290143</t>
  </si>
  <si>
    <t>*884955080122*</t>
  </si>
  <si>
    <t>884955080122</t>
  </si>
  <si>
    <t>0290172</t>
  </si>
  <si>
    <t>*884955073896*</t>
  </si>
  <si>
    <t>884955073896</t>
  </si>
  <si>
    <t>0290162</t>
  </si>
  <si>
    <t>*884955070697*</t>
  </si>
  <si>
    <t>884955070697</t>
  </si>
  <si>
    <t>0290144</t>
  </si>
  <si>
    <t>*884955070703*</t>
  </si>
  <si>
    <t>884955070703</t>
  </si>
  <si>
    <t>0290145</t>
  </si>
  <si>
    <t>*884955064818*</t>
  </si>
  <si>
    <t>884955064818</t>
  </si>
  <si>
    <t>0490004</t>
  </si>
  <si>
    <t xml:space="preserve">Studio collection - blister 5 crayons graphite et gomme </t>
  </si>
  <si>
    <t>12 assortis</t>
  </si>
  <si>
    <t>*884955064832*</t>
  </si>
  <si>
    <t>884955064832</t>
  </si>
  <si>
    <t>0490006</t>
  </si>
  <si>
    <t>Studio collection - boîte métal 6 crayons graphite</t>
  </si>
  <si>
    <t>*884955064856*</t>
  </si>
  <si>
    <t>884955064856</t>
  </si>
  <si>
    <t>0490008</t>
  </si>
  <si>
    <t xml:space="preserve">Studio collection - boîte métal 12 crayons graphite </t>
  </si>
  <si>
    <t>*884955064849*</t>
  </si>
  <si>
    <t>884955064849</t>
  </si>
  <si>
    <t>0490007</t>
  </si>
  <si>
    <t xml:space="preserve">Studio collection - boîte métal 12 crayons graphite  mines tendre </t>
  </si>
  <si>
    <t>*884955064863*</t>
  </si>
  <si>
    <t>884955064863</t>
  </si>
  <si>
    <t>0490009</t>
  </si>
  <si>
    <t xml:space="preserve">Studio collection - blister 5 crayons esquisse et gomme </t>
  </si>
  <si>
    <t>*884955064887*</t>
  </si>
  <si>
    <t>884955064887</t>
  </si>
  <si>
    <t>0490011</t>
  </si>
  <si>
    <t>Studio collection - boîte métal 6 crayons esquisse</t>
  </si>
  <si>
    <t>*884955064870*</t>
  </si>
  <si>
    <t>884955064870</t>
  </si>
  <si>
    <t>0490010</t>
  </si>
  <si>
    <t>Studio collection - boîte métal 10 pièces esquisse (7 crayons, 1 gomme, 1 taille-crayons, 1 estompe)</t>
  </si>
  <si>
    <t>LES SETS DE CRAYONS CONTE A PARIS x 6</t>
  </si>
  <si>
    <t>CRAYONS</t>
  </si>
  <si>
    <t>*646217501055*</t>
  </si>
  <si>
    <t>646217501055</t>
  </si>
  <si>
    <t>Blister x6 crayons dessin</t>
  </si>
  <si>
    <t>*646217501062*</t>
  </si>
  <si>
    <t>646217501062</t>
  </si>
  <si>
    <t>Blister x6 crayons assortis</t>
  </si>
  <si>
    <t>*646217501079*</t>
  </si>
  <si>
    <t>646217501079</t>
  </si>
  <si>
    <t>Blister x6 crayons Sanguine</t>
  </si>
  <si>
    <t>LES SETS DE CARRES CONTE A PARIS x 12</t>
  </si>
  <si>
    <t>CARRES</t>
  </si>
  <si>
    <t>*646217502441*</t>
  </si>
  <si>
    <t>646217502441</t>
  </si>
  <si>
    <t>50244</t>
  </si>
  <si>
    <t>Carrés couleurs assortis X12 boîte pegboardable</t>
  </si>
  <si>
    <t>*646217502458*</t>
  </si>
  <si>
    <t>646217502458</t>
  </si>
  <si>
    <t>50245</t>
  </si>
  <si>
    <t>Carrés couleurs Portrait X12 boîte pegboardable</t>
  </si>
  <si>
    <t>*646217502465*</t>
  </si>
  <si>
    <t>646217502465</t>
  </si>
  <si>
    <t>50246</t>
  </si>
  <si>
    <t>Carrés couleurs Paysage X12 boîte pegboardable</t>
  </si>
  <si>
    <t>TOTAL</t>
  </si>
  <si>
    <t>PROMO RENTRÉE DES ARTS HIVERNAL</t>
  </si>
  <si>
    <r>
      <t xml:space="preserve">Offre promotionnelle valable du </t>
    </r>
    <r>
      <rPr>
        <b/>
        <sz val="36"/>
        <color theme="1"/>
        <rFont val="Calibri"/>
        <family val="2"/>
        <scheme val="minor"/>
      </rPr>
      <t>13 janvier au 23 février 2025</t>
    </r>
  </si>
  <si>
    <t>VILLE : _______________________________________________________________________________________</t>
  </si>
  <si>
    <t>COMMANDE PASSEE PAR : ______________________________________________________________________</t>
  </si>
  <si>
    <t>CHÂSSIS ÉTUDE - Page 10</t>
  </si>
  <si>
    <t>Code Produit</t>
  </si>
  <si>
    <t>3013643013563</t>
  </si>
  <si>
    <t>Châssis Studio 12f x3</t>
  </si>
  <si>
    <t>3013643013570</t>
  </si>
  <si>
    <t>Châssis Studio 5f / 8f / 10f</t>
  </si>
  <si>
    <t>3013643013587</t>
  </si>
  <si>
    <t>Châssis Studio 6f x3</t>
  </si>
  <si>
    <t>3013643013501</t>
  </si>
  <si>
    <t>Châssis Studio 20x20cm x3</t>
  </si>
  <si>
    <t>3013643013518</t>
  </si>
  <si>
    <t>Châssis Studio 30x40cm x3</t>
  </si>
  <si>
    <t>3013643013525</t>
  </si>
  <si>
    <t>Châssis Studio 40x40cm x3</t>
  </si>
  <si>
    <t>3013643013532</t>
  </si>
  <si>
    <t>Châssis Studio 40x50cm x3</t>
  </si>
  <si>
    <t>3013643013549</t>
  </si>
  <si>
    <t>Châssis Studio 50x60cm x3</t>
  </si>
  <si>
    <t>3013643013556</t>
  </si>
  <si>
    <t>Châssis Studio 50x70cm x3</t>
  </si>
  <si>
    <t>CHÂSSIS BASICS - Page 10</t>
  </si>
  <si>
    <t>887452048381</t>
  </si>
  <si>
    <t>LQX BASICS LOT 3 CHÂSSIS 20X20CM</t>
  </si>
  <si>
    <t>887452048398</t>
  </si>
  <si>
    <t>LQX BASICS LOT 3 CHÂSSIS 30X40CM</t>
  </si>
  <si>
    <t>887452048404</t>
  </si>
  <si>
    <t>LQX BASICS LOT 3 CHÂSSIS 40X40CM</t>
  </si>
  <si>
    <t>887452048411</t>
  </si>
  <si>
    <t>LQX BASICS LOT 3 CHÂSSIS 40X50CM</t>
  </si>
  <si>
    <t>887452048428</t>
  </si>
  <si>
    <t>LQX BASICS LOT 3 CHÂSSIS 50X60CM</t>
  </si>
  <si>
    <t>887452048435</t>
  </si>
  <si>
    <t>LQX BASICS LOT 3 CHÂSSIS 50X70CM</t>
  </si>
  <si>
    <t>ADDITIFS HUILE - Page 8</t>
  </si>
  <si>
    <t>PRÉPARER</t>
  </si>
  <si>
    <t>3013643000075</t>
  </si>
  <si>
    <t>3013643000082</t>
  </si>
  <si>
    <t>3013643000105</t>
  </si>
  <si>
    <t>3013643000013</t>
  </si>
  <si>
    <t>3013643000020</t>
  </si>
  <si>
    <t>3013643000044</t>
  </si>
  <si>
    <t>3013648101166</t>
  </si>
  <si>
    <t>3013643001706</t>
  </si>
  <si>
    <t>3013643001713</t>
  </si>
  <si>
    <t>3013643001720</t>
  </si>
  <si>
    <t>3013643000051</t>
  </si>
  <si>
    <t>3013643000068</t>
  </si>
  <si>
    <t>FABRIQUER</t>
  </si>
  <si>
    <t>3013643000518</t>
  </si>
  <si>
    <t>3013643000525</t>
  </si>
  <si>
    <t>3013643000136</t>
  </si>
  <si>
    <t>3013643000143</t>
  </si>
  <si>
    <t>3013643000167</t>
  </si>
  <si>
    <t>3013643000211</t>
  </si>
  <si>
    <t>3013643000228</t>
  </si>
  <si>
    <t>3013643002031</t>
  </si>
  <si>
    <t>CRÉER</t>
  </si>
  <si>
    <t>3013643002017</t>
  </si>
  <si>
    <t>3013643002024</t>
  </si>
  <si>
    <t>3013643001546</t>
  </si>
  <si>
    <t>3013643002314</t>
  </si>
  <si>
    <t>3013643001317</t>
  </si>
  <si>
    <t>3013643002307</t>
  </si>
  <si>
    <t>3013643001522</t>
  </si>
  <si>
    <t>3013643002291</t>
  </si>
  <si>
    <t>3013648101135</t>
  </si>
  <si>
    <t>3013643001980</t>
  </si>
  <si>
    <t>3013643001997</t>
  </si>
  <si>
    <t>3013648101142</t>
  </si>
  <si>
    <t>3013643000266</t>
  </si>
  <si>
    <t>3013643000273</t>
  </si>
  <si>
    <t>3013643000297</t>
  </si>
  <si>
    <t>3013643000396</t>
  </si>
  <si>
    <t>3013643000358</t>
  </si>
  <si>
    <t>3013643000365</t>
  </si>
  <si>
    <t>3013643000303</t>
  </si>
  <si>
    <t>3013643000310</t>
  </si>
  <si>
    <t>3013643001683</t>
  </si>
  <si>
    <t>3013643000341</t>
  </si>
  <si>
    <t>PROTÉGER</t>
  </si>
  <si>
    <t>3013643000563</t>
  </si>
  <si>
    <t>3013643000570</t>
  </si>
  <si>
    <t>3013643000624</t>
  </si>
  <si>
    <t>3013643000631</t>
  </si>
  <si>
    <t>3013643002208</t>
  </si>
  <si>
    <t>3013643002215</t>
  </si>
  <si>
    <t>3013643000662</t>
  </si>
  <si>
    <t>3013643000679</t>
  </si>
  <si>
    <t>3013643000693</t>
  </si>
  <si>
    <t>3013648101159</t>
  </si>
  <si>
    <t>3013643000709</t>
  </si>
  <si>
    <t>3013643000716</t>
  </si>
  <si>
    <t>3013643000730</t>
  </si>
  <si>
    <t>3013643002178</t>
  </si>
  <si>
    <t>3013643002192</t>
  </si>
  <si>
    <t>3013643000808</t>
  </si>
  <si>
    <t>3013643002055</t>
  </si>
  <si>
    <t>3013643002062</t>
  </si>
  <si>
    <t>3013643002130</t>
  </si>
  <si>
    <t>3013643002147</t>
  </si>
  <si>
    <t>3013643002079</t>
  </si>
  <si>
    <t>3013643002086</t>
  </si>
  <si>
    <t>3013643002154</t>
  </si>
  <si>
    <t>3013643002161</t>
  </si>
  <si>
    <t>NETTOYER</t>
  </si>
  <si>
    <t>3013643002277</t>
  </si>
  <si>
    <t>3013643002284</t>
  </si>
  <si>
    <t>GESSO</t>
  </si>
  <si>
    <t>094376923933</t>
  </si>
  <si>
    <t>5304</t>
  </si>
  <si>
    <t>LIQUITEX ADDITIF GESSO BLANC 118ML</t>
  </si>
  <si>
    <t>094376923940</t>
  </si>
  <si>
    <t>5308</t>
  </si>
  <si>
    <t>LIQUITEX ADDITIF GESSO BLANC 237ML</t>
  </si>
  <si>
    <t>094376923957</t>
  </si>
  <si>
    <t>5316</t>
  </si>
  <si>
    <t>LIQUITEX ADDITIF GESSO BLANC 473ML</t>
  </si>
  <si>
    <t>094376924046</t>
  </si>
  <si>
    <t>5332</t>
  </si>
  <si>
    <t>LIQUITEX ADDITIF GESSO BLANC 946ML</t>
  </si>
  <si>
    <t>094376924053</t>
  </si>
  <si>
    <t>5334</t>
  </si>
  <si>
    <t>LIQUITEX ADDITIF GESSO BLANC 1,89LT</t>
  </si>
  <si>
    <t>094376924060</t>
  </si>
  <si>
    <t>5336</t>
  </si>
  <si>
    <t>LIQUITEX ADDITIF GESSO BLANC 3,78LT</t>
  </si>
  <si>
    <t>094376923988</t>
  </si>
  <si>
    <t>5320251</t>
  </si>
  <si>
    <t>LIQUITEX ADDITIF GESSO COLORANT NOIR F237ML</t>
  </si>
  <si>
    <t>094376924008</t>
  </si>
  <si>
    <t>5320599</t>
  </si>
  <si>
    <t>LIQUITEX ADDITIF GESSO COLORANT GRIS F237ML</t>
  </si>
  <si>
    <t>094376931655</t>
  </si>
  <si>
    <t>7604</t>
  </si>
  <si>
    <t>LIQUITEX ADDITIF GESSO ACRYLIQUE TRANSPARENT 118ML</t>
  </si>
  <si>
    <t>094376931662</t>
  </si>
  <si>
    <t>7608</t>
  </si>
  <si>
    <t>LIQUITEX ADDITIF GESSO ACRYLIQUE TRANSPARENT 237ML</t>
  </si>
  <si>
    <t>094376931679</t>
  </si>
  <si>
    <t>7616</t>
  </si>
  <si>
    <t>LIQUITEX ADDITIF GESSO ACRYLIQUE TRANSPARENT 473ML</t>
  </si>
  <si>
    <t>094376932171</t>
  </si>
  <si>
    <t>7632</t>
  </si>
  <si>
    <t>LIQUITEX ADDITIF GESSO ACRYLIQUE TRANSPARENT 946ML</t>
  </si>
  <si>
    <t>887452061908</t>
  </si>
  <si>
    <t>5337</t>
  </si>
  <si>
    <t>LQX PRO ACRYLIC ADDITIVE POT 1,89L CLEAR GESSO</t>
  </si>
  <si>
    <t>094376932188</t>
  </si>
  <si>
    <t>7636</t>
  </si>
  <si>
    <t>LIQUITEX ADDITIF GESSO ACRYLIQUE TRANSPARENT 3,78LT</t>
  </si>
  <si>
    <t>094376931754</t>
  </si>
  <si>
    <t>7808</t>
  </si>
  <si>
    <t>LIQUITEX ADDITIF GESSO TRES EPAIS 237ML</t>
  </si>
  <si>
    <t>094376945737</t>
  </si>
  <si>
    <t>7832</t>
  </si>
  <si>
    <t>LIQUITEX ADDITIF GESSO TRES EPAIS 946ML</t>
  </si>
  <si>
    <t>094376945744</t>
  </si>
  <si>
    <t>7836</t>
  </si>
  <si>
    <t>LQX ADDITIF GESSO TRES EPAIS 3,78LT</t>
  </si>
  <si>
    <t>MÉDIUMS FLUIDES</t>
  </si>
  <si>
    <t>094376923780</t>
  </si>
  <si>
    <t>5004</t>
  </si>
  <si>
    <t>LIQUITEX ADDITIF MEDIUM VERNIS BRILLANT 118ML</t>
  </si>
  <si>
    <t>094376923797</t>
  </si>
  <si>
    <t>5008</t>
  </si>
  <si>
    <t>LIQUITEX ADDITIF MEDIUM VERNIS BRILLANT 237ML</t>
  </si>
  <si>
    <t>094376923803</t>
  </si>
  <si>
    <t>5016</t>
  </si>
  <si>
    <t>LIQUITEX ADDITIF MEDIUM VERNIS BRILLANT 473ML</t>
  </si>
  <si>
    <t>094376923810</t>
  </si>
  <si>
    <t>5032</t>
  </si>
  <si>
    <t>LIQUITEX ADDITIF MEDIUM VERNIS BRILLANT 946ML</t>
  </si>
  <si>
    <t>887452061915</t>
  </si>
  <si>
    <t>5338</t>
  </si>
  <si>
    <t>LQX PRO ACRYLIC ADDITIVE POT 1,89L MEDIUM BRILLANT</t>
  </si>
  <si>
    <t>094376923827</t>
  </si>
  <si>
    <t>5036</t>
  </si>
  <si>
    <t>LIQUITEX ADDITIF MEDIUM VERNIS BRILLANT 3,78LT</t>
  </si>
  <si>
    <t>094376945782</t>
  </si>
  <si>
    <t>8008</t>
  </si>
  <si>
    <t>LIQUITEX ADDITIF HUMIDIFICATEUR P/ PEINTURE ACRY. 237ML</t>
  </si>
  <si>
    <t>094376931457</t>
  </si>
  <si>
    <t>6304</t>
  </si>
  <si>
    <t>LIQUITEX ADDITIF MEDIUM RETARDATEUR FLUIDE SLOW DRI 118ML</t>
  </si>
  <si>
    <t>094376931433</t>
  </si>
  <si>
    <t>6308</t>
  </si>
  <si>
    <t>LIQUITEX ADDITIF MEDIUM RETARDEUR FLUIDE SLOW DRI 237ML</t>
  </si>
  <si>
    <t>094376931440</t>
  </si>
  <si>
    <t>6316</t>
  </si>
  <si>
    <t>LIQUITEX ADDITIF MEDIUM RETARDEUR FLUIDE SLOW DRI 473ML</t>
  </si>
  <si>
    <t>094376923834</t>
  </si>
  <si>
    <t>5104</t>
  </si>
  <si>
    <t>LIQUITEX ADDITIF MEDIUM MAT 118ML</t>
  </si>
  <si>
    <t>094376923841</t>
  </si>
  <si>
    <t>5108</t>
  </si>
  <si>
    <t>LIQUITEX ADDITIF MEDIUM MAT 237ML</t>
  </si>
  <si>
    <t>094376923858</t>
  </si>
  <si>
    <t>5116</t>
  </si>
  <si>
    <t>LIQUITEX ADDITIF MEDIUM MAT 473ML</t>
  </si>
  <si>
    <t>094376923872</t>
  </si>
  <si>
    <t>5132</t>
  </si>
  <si>
    <t>LIQUITEX ADDITIF MEDIUM MAT 946ML</t>
  </si>
  <si>
    <t>887452061922</t>
  </si>
  <si>
    <t>5339</t>
  </si>
  <si>
    <t>LQX PRO ACRYLIC ADDITIVE POT 1,89L MEDIUM MAT</t>
  </si>
  <si>
    <t>094376923889</t>
  </si>
  <si>
    <t>5136</t>
  </si>
  <si>
    <t>LIQUITEX ADDITIF MEDIUM MAT 3,78LT</t>
  </si>
  <si>
    <t>094376924152</t>
  </si>
  <si>
    <t>5608</t>
  </si>
  <si>
    <t>LIQUITEX ADDITIF MEDIUM FLUIDE ULTRA MAT 237ML</t>
  </si>
  <si>
    <t>094376924169</t>
  </si>
  <si>
    <t>5616</t>
  </si>
  <si>
    <t>LIQUITEX ADDITIF MEDIUM FLUIDE ULTRA MAT 473ML</t>
  </si>
  <si>
    <t>094376931587</t>
  </si>
  <si>
    <t>7504</t>
  </si>
  <si>
    <t>LIQUITEX ADDITIF MEDIUM POUR GLACIS 118ML</t>
  </si>
  <si>
    <t>094376931594</t>
  </si>
  <si>
    <t>7508</t>
  </si>
  <si>
    <t>LIQUITEX ADDITIF MEDIUM POUR GLACIS 237ML</t>
  </si>
  <si>
    <t>094376931600</t>
  </si>
  <si>
    <t>7516</t>
  </si>
  <si>
    <t>LIQUITEX ADDITIF MEDIUM POUR GLACIS 473ML</t>
  </si>
  <si>
    <t>094376932935</t>
  </si>
  <si>
    <t>7532</t>
  </si>
  <si>
    <t>LIQUITEX ADDITIF MEDIUM POUR GLACIS 946ML</t>
  </si>
  <si>
    <t>887452047582</t>
  </si>
  <si>
    <t>8108</t>
  </si>
  <si>
    <t xml:space="preserve">LIQUITEX ADDITIF MEDIUM FLUIDE SATINÉ 237ML </t>
  </si>
  <si>
    <t>GELS ET PÂTES</t>
  </si>
  <si>
    <t>094376924183</t>
  </si>
  <si>
    <t>5708</t>
  </si>
  <si>
    <t>LIQUITEX ADDITIF MEDIUM GEL BRILLANT 237ML</t>
  </si>
  <si>
    <t>094376924190</t>
  </si>
  <si>
    <t>5716</t>
  </si>
  <si>
    <t>LIQUITEX ADDITIF MEDIUM GEL BRILLANT 473ML</t>
  </si>
  <si>
    <t>094376924206</t>
  </si>
  <si>
    <t>5732</t>
  </si>
  <si>
    <t>LIQUITEX ADDITIF MEDIUM GEL BRILLANT 946ML</t>
  </si>
  <si>
    <t>887452061939</t>
  </si>
  <si>
    <t>5340</t>
  </si>
  <si>
    <t>LQX PRO ACRYLIC ADDITIVE POT 1,89L GEL BRILLANT</t>
  </si>
  <si>
    <t>094376924213</t>
  </si>
  <si>
    <t>5736</t>
  </si>
  <si>
    <t>LIQUITEX ADDITIF MEDIUM GEL BRILLANT 3,78LT</t>
  </si>
  <si>
    <t>094376923865</t>
  </si>
  <si>
    <t>5120</t>
  </si>
  <si>
    <t>LIQUITEX ADDITIF MEDIUM GEL EPAIS BRILLANT 237ML</t>
  </si>
  <si>
    <t>094376929782</t>
  </si>
  <si>
    <t>5121</t>
  </si>
  <si>
    <t>LIQUITEX ADDITIF MEDIUM GEL EPAIS BRILLANT 473ML</t>
  </si>
  <si>
    <t>094376931280</t>
  </si>
  <si>
    <t>5123</t>
  </si>
  <si>
    <t>LIQUITEX ADDITIF MEDIUM GEL EPAIS BRILLANT 3,78LT</t>
  </si>
  <si>
    <t>094376931532</t>
  </si>
  <si>
    <t>7408</t>
  </si>
  <si>
    <t>LIQUITEX ADDITIF MEDIUM GEL TRES EPAIS BRILLANT 237ML</t>
  </si>
  <si>
    <t>094376931549</t>
  </si>
  <si>
    <t>7416</t>
  </si>
  <si>
    <t>LIQUITEX ADDITIF MEDIUM GEL TRES EPAIS BRILLANT 473ML</t>
  </si>
  <si>
    <t>094376931556</t>
  </si>
  <si>
    <t>7432</t>
  </si>
  <si>
    <t>LIQUITEX ADDITIF MEDIUM GEL TRES EPAIS BRILLANT 946ML</t>
  </si>
  <si>
    <t>094376931563</t>
  </si>
  <si>
    <t>7436</t>
  </si>
  <si>
    <t>LIQUITEX ADDITIF MEDIUM GEL TRES EPAIS BRILLANT 3,78LT</t>
  </si>
  <si>
    <t>094376924039</t>
  </si>
  <si>
    <t>5321</t>
  </si>
  <si>
    <t>LIQUITEX ADDITIF MEDIUM GEL MAT 237ML</t>
  </si>
  <si>
    <t>094376931327</t>
  </si>
  <si>
    <t>5322</t>
  </si>
  <si>
    <t>LIQUITEX ADDITIF MEDIUM GEL MAT 473ML</t>
  </si>
  <si>
    <t>094376931334</t>
  </si>
  <si>
    <t>5323</t>
  </si>
  <si>
    <t>LIQUITEX ADDITIF MEDIUM GEL MAT 946ML</t>
  </si>
  <si>
    <t>887452061946</t>
  </si>
  <si>
    <t>5341</t>
  </si>
  <si>
    <t>LQX PRO ACRYLIC ADDITIVE POT 1,89L GEL MAT</t>
  </si>
  <si>
    <t>094376934182</t>
  </si>
  <si>
    <t>5324</t>
  </si>
  <si>
    <t>LIQUITEX ADDITIF MEDIUM GEL MAT 3,78LT</t>
  </si>
  <si>
    <t>094376945799</t>
  </si>
  <si>
    <t>5808</t>
  </si>
  <si>
    <t>LIQUITEX ADDITIF GEL TRES EPAIS MAT 237ML</t>
  </si>
  <si>
    <t>094376945805</t>
  </si>
  <si>
    <t>5816</t>
  </si>
  <si>
    <t>LIQUITEX ADDITIF GEL TRES EPAIS MAT 473ML</t>
  </si>
  <si>
    <t>094376945812</t>
  </si>
  <si>
    <t>5832</t>
  </si>
  <si>
    <t>LIQUITEX ADDITIF GEL TRES EPAIS MAT 946ML</t>
  </si>
  <si>
    <t>094376924091</t>
  </si>
  <si>
    <t>5420</t>
  </si>
  <si>
    <t>LIQUITEX ADDITIF GEL MEDIUM ULTRA MAT 237ML</t>
  </si>
  <si>
    <t>094376945669</t>
  </si>
  <si>
    <t>5426</t>
  </si>
  <si>
    <t>LQX ADDITIF MEDIUM GEL ULTRA MAT 473ML</t>
  </si>
  <si>
    <t>094376931488</t>
  </si>
  <si>
    <t>7208</t>
  </si>
  <si>
    <t>LIQUITEX ADDITIF MEDIUM GEL RETARDEUR EPAIS 237ML</t>
  </si>
  <si>
    <t>094376931495</t>
  </si>
  <si>
    <t>7216</t>
  </si>
  <si>
    <t>LIQUITEX ADDITIF MEDIUM GEL RETARDEUR EPAIS 473ML</t>
  </si>
  <si>
    <t>094376924114</t>
  </si>
  <si>
    <t>5508</t>
  </si>
  <si>
    <t>LIQUITEX ADDITIF MORTIER DE STRUCTURE 237ML</t>
  </si>
  <si>
    <t>094376924121</t>
  </si>
  <si>
    <t>5516</t>
  </si>
  <si>
    <t>LIQUITEX ADDITIF MORTIER DE STRUCTURE 473ML</t>
  </si>
  <si>
    <t>094376924138</t>
  </si>
  <si>
    <t>5532</t>
  </si>
  <si>
    <t>LIQUITEX ADDITIF MORTIER DE STRUCTURE 946ML</t>
  </si>
  <si>
    <t>887452061953</t>
  </si>
  <si>
    <t>5342</t>
  </si>
  <si>
    <t>LQX PRO ACRYLIC ADDITIVE POT 1,89L MODELING PASTE</t>
  </si>
  <si>
    <t>094376924145</t>
  </si>
  <si>
    <t>5536</t>
  </si>
  <si>
    <t>LIQUITEX ADDITIF MORTIER DE STRUCTURE 3,78LT</t>
  </si>
  <si>
    <t>094376945836</t>
  </si>
  <si>
    <t>8908</t>
  </si>
  <si>
    <t>LIQUITEX ADDITIF MORTIER DE STRUCTURE FLEXIBLE 237ML</t>
  </si>
  <si>
    <t>094376945843</t>
  </si>
  <si>
    <t>8916</t>
  </si>
  <si>
    <t>LIQUITEX ADDITIF MORTIER DE STRUCTURE FLEXIBLE 473ML</t>
  </si>
  <si>
    <t>094376945850</t>
  </si>
  <si>
    <t>8932</t>
  </si>
  <si>
    <t>LIQUITEX ADDITIF MORTIER DE STRUCTURE FLEXIBLE 946ML</t>
  </si>
  <si>
    <t>094376945867</t>
  </si>
  <si>
    <t>8936</t>
  </si>
  <si>
    <t>LQX ADDITIF MORTIER DE STRUCTURE FLEXIBLE 3,78LT</t>
  </si>
  <si>
    <t>094376924442</t>
  </si>
  <si>
    <t>6808</t>
  </si>
  <si>
    <t>LIQUITEX ADDITIF MORTIER DE STRUCTURE LEGER 237ML</t>
  </si>
  <si>
    <t>094376924459</t>
  </si>
  <si>
    <t>6816</t>
  </si>
  <si>
    <t>LIQUITEX ADDITIF MORTIER DE STRUCTURE LEGER 473ML</t>
  </si>
  <si>
    <t>094376931716</t>
  </si>
  <si>
    <t>6832</t>
  </si>
  <si>
    <t>LIQUITEX ADDITIF MORTIER DE STRUCTURE LEGER 946ML</t>
  </si>
  <si>
    <t>094376931723</t>
  </si>
  <si>
    <t>6836</t>
  </si>
  <si>
    <t>LIQUITEX ADDITIF MORTIER DE STRUCTURE LEGER 3,78LT</t>
  </si>
  <si>
    <t>887452047599</t>
  </si>
  <si>
    <t>7908</t>
  </si>
  <si>
    <t xml:space="preserve">LIQUITEX ADDITIF MEDIUM GEL SATINÉ 237ML </t>
  </si>
  <si>
    <t>887452047544</t>
  </si>
  <si>
    <t>7708</t>
  </si>
  <si>
    <t>LIQUITEX ADDITIF MEDIUM GEL DE SÉRIGRAPHIE 237ML</t>
  </si>
  <si>
    <t>EFFETS</t>
  </si>
  <si>
    <t>094376926125</t>
  </si>
  <si>
    <t>126804</t>
  </si>
  <si>
    <t>LIQUITEX ADDITIF MEDIUM POUR TISSUS 118ML</t>
  </si>
  <si>
    <t>094376924336</t>
  </si>
  <si>
    <t>5908</t>
  </si>
  <si>
    <t>LIQUITEX ADDITIF MEDIUM AEROGRAPHIQUE 237ML</t>
  </si>
  <si>
    <t>094376924480</t>
  </si>
  <si>
    <t>107008</t>
  </si>
  <si>
    <t>LIQUITEX ADDITIF MEDIUM IRIDESCENT 237ML</t>
  </si>
  <si>
    <t>094376924367</t>
  </si>
  <si>
    <t>6408</t>
  </si>
  <si>
    <t>LIQUITEX ADDITIF GEL TEXTURE STUC 237ML</t>
  </si>
  <si>
    <t>094376924381</t>
  </si>
  <si>
    <t>6508</t>
  </si>
  <si>
    <t>LIQUITEX ADDITIF GEL TEXTURE SABLE NATUREL 237ML</t>
  </si>
  <si>
    <t>094376924466</t>
  </si>
  <si>
    <t>6908</t>
  </si>
  <si>
    <t>LIQUITEX ADDITIF GEL TEXTURE BILLES TRANSPARENTES 237ML</t>
  </si>
  <si>
    <t>887452059011</t>
  </si>
  <si>
    <t>8870515</t>
  </si>
  <si>
    <t>LIQUITEX ADDITIF GEL FILANT 237ML</t>
  </si>
  <si>
    <t>887452059080</t>
  </si>
  <si>
    <t>8870520</t>
  </si>
  <si>
    <t>LIQUITEX ADDITIF GEL FILANT 473ML</t>
  </si>
  <si>
    <t>887452058984</t>
  </si>
  <si>
    <t>8870512</t>
  </si>
  <si>
    <t xml:space="preserve">LIQUITEX ADDITIF MEDIUM DE LISSAGE 237ML </t>
  </si>
  <si>
    <t>887452059028</t>
  </si>
  <si>
    <t>8870516</t>
  </si>
  <si>
    <t xml:space="preserve">LIQUITEX ADDITIF MEDIUM DE LISSAGE 473ML </t>
  </si>
  <si>
    <t>887452059042</t>
  </si>
  <si>
    <t>8870518</t>
  </si>
  <si>
    <t xml:space="preserve">LIQUITEX ADDITIF MEDIUM DE LISSAGE MAT 473ML </t>
  </si>
  <si>
    <t>887452059035</t>
  </si>
  <si>
    <t>8870517</t>
  </si>
  <si>
    <t xml:space="preserve">LIQUITEX ADDITIF MEDIUM DE LISSAGE IRIDESCENT 473ML </t>
  </si>
  <si>
    <t>887452058991</t>
  </si>
  <si>
    <t>8870513</t>
  </si>
  <si>
    <t>LIQUITEX ADDITIF MEDIUM DE LISSAGE 946ML</t>
  </si>
  <si>
    <t>887452061960</t>
  </si>
  <si>
    <t>5343</t>
  </si>
  <si>
    <t>LQX PRO ACRYLIC ADDITIVE POT 1,89L MEDIUM DE LISSAGE</t>
  </si>
  <si>
    <t>887452059004</t>
  </si>
  <si>
    <t>8870514</t>
  </si>
  <si>
    <t>LIQUITEX ADDITIF MEDIUM DE LISSAGE 3,78L</t>
  </si>
  <si>
    <t>887452059066</t>
  </si>
  <si>
    <t>3699434</t>
  </si>
  <si>
    <t>LIQUITEX ADDITIF SET D'ESSAI MEDIUM DE LISSAGE</t>
  </si>
  <si>
    <t>887452059097</t>
  </si>
  <si>
    <t>3699436</t>
  </si>
  <si>
    <t>LIQUITEX ADDITIF MEDIUM DE LISSAGE MAT + SOFT BODY</t>
  </si>
  <si>
    <t>887452059103</t>
  </si>
  <si>
    <t>3699437</t>
  </si>
  <si>
    <t>LIQUITEX ADDITIF MEDIUM DE LISSAGE IRIDESCENT + SOFT BODY</t>
  </si>
  <si>
    <t>887452048473</t>
  </si>
  <si>
    <t>8408</t>
  </si>
  <si>
    <t>LIQUITEX ADDITIF OR METALLIQUE 237ML</t>
  </si>
  <si>
    <t>887452048480</t>
  </si>
  <si>
    <t>8508</t>
  </si>
  <si>
    <t>LIQUITEX ADDITIF ARGENT METALLIQUE  237ML</t>
  </si>
  <si>
    <t>887452059059</t>
  </si>
  <si>
    <t>8870519</t>
  </si>
  <si>
    <t>LIQUITEX ADDITIF MEDIUM DE VERRE  237ML</t>
  </si>
  <si>
    <t>887452048466</t>
  </si>
  <si>
    <t>8308</t>
  </si>
  <si>
    <t>LIQUITEX ADDITIF MEDIUM PÂTE A CRAQUELER 237ml</t>
  </si>
  <si>
    <t>887452047551</t>
  </si>
  <si>
    <t>5404</t>
  </si>
  <si>
    <t xml:space="preserve">LIQUITEX ADDITIF MEDIUM FLUIDE A MASQUER 118ML </t>
  </si>
  <si>
    <t>ADDITIFS</t>
  </si>
  <si>
    <t>094376924176</t>
  </si>
  <si>
    <t>5620</t>
  </si>
  <si>
    <t>LIQUITEX ADDITIF FLUIDIFIANT (FLOW AID) 118ML</t>
  </si>
  <si>
    <t>094376926088</t>
  </si>
  <si>
    <t>126704</t>
  </si>
  <si>
    <t>LIQUITEX ADDITIF RETARDATEUR FLUIDE SLOW DRI 118ML</t>
  </si>
  <si>
    <t>094376945898</t>
  </si>
  <si>
    <t>125408</t>
  </si>
  <si>
    <t>LIQUITEX ADDITIF GEL RETARDEUR SLOW-DRI 237ML</t>
  </si>
  <si>
    <t>094376945904</t>
  </si>
  <si>
    <t>125908</t>
  </si>
  <si>
    <t>LIQUITEX ADDITIF GEL EPAISSISSANT LIQUITHICK 237ML</t>
  </si>
  <si>
    <t>VERNIS</t>
  </si>
  <si>
    <t>094376931365</t>
  </si>
  <si>
    <t>6204</t>
  </si>
  <si>
    <t>LIQUITEX ADDITIF VERNIS BRILLANT 118ML</t>
  </si>
  <si>
    <t>094376931372</t>
  </si>
  <si>
    <t>6208</t>
  </si>
  <si>
    <t>LIQUITEX ADDITIF VERNIS BRILLANT 237ML</t>
  </si>
  <si>
    <t>094376931389</t>
  </si>
  <si>
    <t>6216</t>
  </si>
  <si>
    <t>LIQUITEX ADDITIF VERNIS BRILLANT 473ML</t>
  </si>
  <si>
    <t>094376931396</t>
  </si>
  <si>
    <t>6232</t>
  </si>
  <si>
    <t>LIQUITEX ADDITIF VERNIS BRILLANT 946ML</t>
  </si>
  <si>
    <t>887452061984</t>
  </si>
  <si>
    <t>5345</t>
  </si>
  <si>
    <t>LQX PRO ACRYLIC ADDITIVE POT 1,89L VERNIS BRILLANT</t>
  </si>
  <si>
    <t>094376931402</t>
  </si>
  <si>
    <t>6236</t>
  </si>
  <si>
    <t>LIQUITEX ADDITIF VERNIS BRILLANT 3,78LT</t>
  </si>
  <si>
    <t>887452000013</t>
  </si>
  <si>
    <t>3950010</t>
  </si>
  <si>
    <t>LIQUITEX AEROSOL 400ML VERNIS BRILLANT</t>
  </si>
  <si>
    <t>094376929942</t>
  </si>
  <si>
    <t>5204</t>
  </si>
  <si>
    <t>LIQUITEX ADDITIF VERNIS MAT 118ML</t>
  </si>
  <si>
    <t>094376923896</t>
  </si>
  <si>
    <t>5208</t>
  </si>
  <si>
    <t>LIQUITEX ADDITIF VERNIS MAT 237ML</t>
  </si>
  <si>
    <t>094376923902</t>
  </si>
  <si>
    <t>5216</t>
  </si>
  <si>
    <t>LIQUITEX ADDITIF VERNIS MAT 473ML</t>
  </si>
  <si>
    <t>094376923919</t>
  </si>
  <si>
    <t>5232</t>
  </si>
  <si>
    <t>LIQUITEX ADDITIF VERNIS MAT 946ML</t>
  </si>
  <si>
    <t>887452062004</t>
  </si>
  <si>
    <t>5347</t>
  </si>
  <si>
    <t>LQX PRO ACRYLIC ADDITIVE POT 1,89L VERNIS MAT</t>
  </si>
  <si>
    <t>094376923926</t>
  </si>
  <si>
    <t>5236</t>
  </si>
  <si>
    <t>LIQUITEX ADDITIF VERNIS MAT 3,78LT</t>
  </si>
  <si>
    <t>094376926187</t>
  </si>
  <si>
    <t>3925070</t>
  </si>
  <si>
    <t>LIQUITEX ADDITIF VERNIS MAT SOLUVAR 237ML</t>
  </si>
  <si>
    <t>887452000020</t>
  </si>
  <si>
    <t>3950020</t>
  </si>
  <si>
    <t>LIQUITEX AEROSOL 400ML VERNIS MAT</t>
  </si>
  <si>
    <t>094376926071</t>
  </si>
  <si>
    <t>126604</t>
  </si>
  <si>
    <t>LIQUITEX ADDITIF VERNIS ULTRA BRILLANT 118ML</t>
  </si>
  <si>
    <t>094376945676</t>
  </si>
  <si>
    <t>126608</t>
  </si>
  <si>
    <t>LIQUITEX ADDITIF VERNIS ULTRA BRILLANT 237ML</t>
  </si>
  <si>
    <t>094376945683</t>
  </si>
  <si>
    <t>126632</t>
  </si>
  <si>
    <t>LIQUITEX ADDITIF VERNIS ULTRA BRILLANT 946ML</t>
  </si>
  <si>
    <t>887452048718</t>
  </si>
  <si>
    <t>5836</t>
  </si>
  <si>
    <t>LIQUITEX ADDITIF VERNIS ULTRA BRILLANT 3,78LT</t>
  </si>
  <si>
    <t>094376945690</t>
  </si>
  <si>
    <t>8208</t>
  </si>
  <si>
    <t>LIQUITEX ADDITIF VERNIS SATINE 237ML</t>
  </si>
  <si>
    <t>094376945706</t>
  </si>
  <si>
    <t>8232</t>
  </si>
  <si>
    <t>LIQUITEX ADDITIF VERNIS SATINE 946ML</t>
  </si>
  <si>
    <t>887452061991</t>
  </si>
  <si>
    <t>5346</t>
  </si>
  <si>
    <t>LQX PRO ACRYLIC ADDITIVE POT 1,89L VERNIS SATINE</t>
  </si>
  <si>
    <t>887452048725</t>
  </si>
  <si>
    <t>5936</t>
  </si>
  <si>
    <t>LIQUITEX ADDITIF VERNIS SATINÉ 3,78LT</t>
  </si>
  <si>
    <t>887452000037</t>
  </si>
  <si>
    <t>3950030</t>
  </si>
  <si>
    <t>LIQUITEX AEROSOL 400ML VERNIS SATINE</t>
  </si>
  <si>
    <t>887452993964</t>
  </si>
  <si>
    <t>4459230</t>
  </si>
  <si>
    <t>LIQUITEX NETOYANT POUR DIFUSEUR 400ML SPRAY</t>
  </si>
  <si>
    <t>884955002216</t>
  </si>
  <si>
    <t>4459216</t>
  </si>
  <si>
    <t>LIQUITEX BLISTER 6 BUSES CLASSIQUES</t>
  </si>
  <si>
    <t>884955002223</t>
  </si>
  <si>
    <t>4459223</t>
  </si>
  <si>
    <t>LIQUITEX BLISTER 6 BUSES ASSORTIES</t>
  </si>
  <si>
    <t>BASICS ACRYLIC - Page 9</t>
  </si>
  <si>
    <t>887452049425</t>
  </si>
  <si>
    <t xml:space="preserve">JAUNE DE CADMIUM CLAIR IMITATION </t>
  </si>
  <si>
    <t>887452049883</t>
  </si>
  <si>
    <t xml:space="preserve">JAUNE TRANSPARENT </t>
  </si>
  <si>
    <t>887452049654</t>
  </si>
  <si>
    <t xml:space="preserve">JAUNE PRIMAIRE </t>
  </si>
  <si>
    <t>887452049432</t>
  </si>
  <si>
    <t xml:space="preserve">JAUNE DE CADMIUM MOYEN IMITATION </t>
  </si>
  <si>
    <t>887452049685</t>
  </si>
  <si>
    <t xml:space="preserve">JAUNE DE CADMIUM FONCÉ IMITATION </t>
  </si>
  <si>
    <t>887452050032</t>
  </si>
  <si>
    <t xml:space="preserve">ROUGE ORANGE VIF </t>
  </si>
  <si>
    <t>887452049630</t>
  </si>
  <si>
    <t>ORANGE DE CADMIUM IMITATION</t>
  </si>
  <si>
    <t>887452049609</t>
  </si>
  <si>
    <t xml:space="preserve">ROUGE DE CADMIUM CLAIR IMITATION </t>
  </si>
  <si>
    <t>887452049418</t>
  </si>
  <si>
    <t xml:space="preserve">ROUGE DE CADMIUM MOYEN IMITATION </t>
  </si>
  <si>
    <t>887452049876</t>
  </si>
  <si>
    <t xml:space="preserve">ROUGE PYRROLE </t>
  </si>
  <si>
    <t>887452049692</t>
  </si>
  <si>
    <t xml:space="preserve">NAPHTOL CARMIN </t>
  </si>
  <si>
    <t>887452049869</t>
  </si>
  <si>
    <t xml:space="preserve">ROUGE TRANSPARENT </t>
  </si>
  <si>
    <t>887452049494</t>
  </si>
  <si>
    <t xml:space="preserve">ROUGE DE CADMIUM FONCÉ IMITATION </t>
  </si>
  <si>
    <t>887452049388</t>
  </si>
  <si>
    <t>ALIZARINE CRAMOISIE PERMANENT IMIT.</t>
  </si>
  <si>
    <t>887452049661</t>
  </si>
  <si>
    <t xml:space="preserve">ROUGE PRIMAIRE </t>
  </si>
  <si>
    <t>887452049722</t>
  </si>
  <si>
    <t xml:space="preserve">ROSE CLAIR </t>
  </si>
  <si>
    <t>887452050049</t>
  </si>
  <si>
    <t xml:space="preserve">ROSE </t>
  </si>
  <si>
    <t>887452049739</t>
  </si>
  <si>
    <t xml:space="preserve">MAGENTA MOYEN </t>
  </si>
  <si>
    <t>887452049364</t>
  </si>
  <si>
    <t>MAGENTA QUINACRIDONE</t>
  </si>
  <si>
    <t>887452049791</t>
  </si>
  <si>
    <t xml:space="preserve">POURPRE ÉCLATANT </t>
  </si>
  <si>
    <t>887452049371</t>
  </si>
  <si>
    <t xml:space="preserve">VIOLET FONCÉ </t>
  </si>
  <si>
    <t>887452049807</t>
  </si>
  <si>
    <t xml:space="preserve">VIOLET PRISMATIQUE </t>
  </si>
  <si>
    <t>887452050063</t>
  </si>
  <si>
    <t xml:space="preserve">GRIS POURPRE </t>
  </si>
  <si>
    <t>887452049456</t>
  </si>
  <si>
    <t>POURPRE DIOXAZINE</t>
  </si>
  <si>
    <t>887452049784</t>
  </si>
  <si>
    <t xml:space="preserve">VIOLET BLEU CLAIR </t>
  </si>
  <si>
    <t>887452049920</t>
  </si>
  <si>
    <t xml:space="preserve">BLEU DE PRUSSE IMITATION </t>
  </si>
  <si>
    <t>887452049562</t>
  </si>
  <si>
    <t xml:space="preserve">BLEU OUTREMER </t>
  </si>
  <si>
    <t>887452049449</t>
  </si>
  <si>
    <t xml:space="preserve">BLEU DE COBALT IMITATION </t>
  </si>
  <si>
    <t>887452049517</t>
  </si>
  <si>
    <t xml:space="preserve">BLEU DE PHTALOCYANINE </t>
  </si>
  <si>
    <t>887452049678</t>
  </si>
  <si>
    <t xml:space="preserve">BLEU PRIMAIRE </t>
  </si>
  <si>
    <t>887452049593</t>
  </si>
  <si>
    <t xml:space="preserve">BLEU DE CÉRULEUM IMITATION </t>
  </si>
  <si>
    <t>887452049913</t>
  </si>
  <si>
    <t xml:space="preserve">BLEU  ÉCLATANT </t>
  </si>
  <si>
    <t>887452049777</t>
  </si>
  <si>
    <t xml:space="preserve">BLEU CLAIR PERMANENT </t>
  </si>
  <si>
    <t>887452050001</t>
  </si>
  <si>
    <t xml:space="preserve">BLEU TURQUOISE </t>
  </si>
  <si>
    <t>887452049623</t>
  </si>
  <si>
    <t xml:space="preserve">VERT EAU ÉCLATANT </t>
  </si>
  <si>
    <t>887452050070</t>
  </si>
  <si>
    <t xml:space="preserve">GRIS BLEU </t>
  </si>
  <si>
    <t>887452049524</t>
  </si>
  <si>
    <t xml:space="preserve">VERT PHTALOCYANINE </t>
  </si>
  <si>
    <t>887452049708</t>
  </si>
  <si>
    <t>VERT DE HOOKER IMITATION</t>
  </si>
  <si>
    <t>887452049555</t>
  </si>
  <si>
    <t xml:space="preserve">VERT FONCÉ PERMANENT </t>
  </si>
  <si>
    <t>887452049500</t>
  </si>
  <si>
    <t xml:space="preserve">VERT CLAIR PERMANENT </t>
  </si>
  <si>
    <t>887452049906</t>
  </si>
  <si>
    <t xml:space="preserve">VERT OLIVE CLAIR </t>
  </si>
  <si>
    <t>887452049890</t>
  </si>
  <si>
    <t xml:space="preserve">VERT CITRON </t>
  </si>
  <si>
    <t>887452049760</t>
  </si>
  <si>
    <t xml:space="preserve">VERT JAUNE BRILLANT </t>
  </si>
  <si>
    <t>887452050056</t>
  </si>
  <si>
    <t>GRIS VERT</t>
  </si>
  <si>
    <t>887452049753</t>
  </si>
  <si>
    <t xml:space="preserve">JAUNE BRONZE </t>
  </si>
  <si>
    <t>887452049579</t>
  </si>
  <si>
    <t xml:space="preserve">JAUNE OXYDE </t>
  </si>
  <si>
    <t>887452049746</t>
  </si>
  <si>
    <t xml:space="preserve">JAUNE DE NAPLES IMITATION </t>
  </si>
  <si>
    <t>887452049531</t>
  </si>
  <si>
    <t>TERRE DE SIENNE NATURELLE</t>
  </si>
  <si>
    <t>887452049548</t>
  </si>
  <si>
    <t xml:space="preserve">ROUGE OXYDE </t>
  </si>
  <si>
    <t>887452049395</t>
  </si>
  <si>
    <t xml:space="preserve">TERRE DE SIENNE BRÛLÉE </t>
  </si>
  <si>
    <t>887452049715</t>
  </si>
  <si>
    <t>TERRE D'OMBRE NATURELLE</t>
  </si>
  <si>
    <t>887452049401</t>
  </si>
  <si>
    <t xml:space="preserve">TERRE D'OMBRE BRÛLÉE </t>
  </si>
  <si>
    <t>887452049814</t>
  </si>
  <si>
    <t xml:space="preserve">TITANE ÉCRU </t>
  </si>
  <si>
    <t>887452049845</t>
  </si>
  <si>
    <t xml:space="preserve">PARCHEMIN </t>
  </si>
  <si>
    <t>887452049852</t>
  </si>
  <si>
    <t>BLANC TRANSPARENT POUR MÉLANGES</t>
  </si>
  <si>
    <t>887452049586</t>
  </si>
  <si>
    <t xml:space="preserve">BLANC DE TITANE </t>
  </si>
  <si>
    <t>887452049616</t>
  </si>
  <si>
    <t xml:space="preserve">GRIS NEUTRE N°5 </t>
  </si>
  <si>
    <t>887452049937</t>
  </si>
  <si>
    <t xml:space="preserve">GRIS DE PAYNE </t>
  </si>
  <si>
    <t>887452049647</t>
  </si>
  <si>
    <t xml:space="preserve">NOIR D'IVOIRE </t>
  </si>
  <si>
    <t>887452049487</t>
  </si>
  <si>
    <t xml:space="preserve">NOIR DE MARS </t>
  </si>
  <si>
    <t>887452050018</t>
  </si>
  <si>
    <t xml:space="preserve">BLANC IRIDESCENT </t>
  </si>
  <si>
    <t>887452050025</t>
  </si>
  <si>
    <t xml:space="preserve">GRAPHITE IRIDESCENT </t>
  </si>
  <si>
    <t>887452049470</t>
  </si>
  <si>
    <t xml:space="preserve">ARGENT </t>
  </si>
  <si>
    <t>887452049463</t>
  </si>
  <si>
    <t xml:space="preserve">OR </t>
  </si>
  <si>
    <t>887452049838</t>
  </si>
  <si>
    <t xml:space="preserve">BRONZE </t>
  </si>
  <si>
    <t>887452049821</t>
  </si>
  <si>
    <t>CUIVRE</t>
  </si>
  <si>
    <t>887452049999</t>
  </si>
  <si>
    <t>JAUNE FLUORESCENT</t>
  </si>
  <si>
    <t>887452049968</t>
  </si>
  <si>
    <t xml:space="preserve">ORANGE FLUORESCENT </t>
  </si>
  <si>
    <t>887452049982</t>
  </si>
  <si>
    <t xml:space="preserve">ROUGE FLUORESCENT </t>
  </si>
  <si>
    <t>887452049975</t>
  </si>
  <si>
    <t xml:space="preserve">ROSE FLUORESCENT </t>
  </si>
  <si>
    <t>887452049944</t>
  </si>
  <si>
    <t xml:space="preserve">BLEU FLUORESCENT </t>
  </si>
  <si>
    <t>887452049951</t>
  </si>
  <si>
    <t xml:space="preserve">VERT FLUORESCENT </t>
  </si>
  <si>
    <t>ACRYLIQUE FINE 750ML - Page 11</t>
  </si>
  <si>
    <t>3013643003465</t>
  </si>
  <si>
    <t>LB ACRYLIQUE FINE 750ML BOUTEILLE CARMIN D'ALIZARINE</t>
  </si>
  <si>
    <t>3013643003526</t>
  </si>
  <si>
    <t>LB ACRYLIQUE FINE 750ML BOUTEILLE TERRE DE SIENNE BRÛLÉE</t>
  </si>
  <si>
    <t>3013643003557</t>
  </si>
  <si>
    <t>LB ACRYLIQUE FINE 750ML BOUTEILLE TERRE D'OMBRE BRÛLÉE</t>
  </si>
  <si>
    <t>3013643003588</t>
  </si>
  <si>
    <t>LB ACRYLIQUE FINE 750ML BOUTEILLE ROUGE CARMIN</t>
  </si>
  <si>
    <t>3013643003670</t>
  </si>
  <si>
    <t>LB ACRYLIQUE FINE 750ML BOUTEILLE OR</t>
  </si>
  <si>
    <t>3013643003700</t>
  </si>
  <si>
    <t>LB ACRYLIQUE FINE 750ML BOUTEILLE VERT OXYDE DE CHROME</t>
  </si>
  <si>
    <t>3013643003755</t>
  </si>
  <si>
    <t>LB ACRYLIQUE FINE 750ML BOUTEILLE NOIR D'IVOIRE</t>
  </si>
  <si>
    <t>3013643003786</t>
  </si>
  <si>
    <t>LB ACRYLIQUE FINE 750ML BOUTEILLE JAUNE CITRON</t>
  </si>
  <si>
    <t>3013643003830</t>
  </si>
  <si>
    <t>LB ACRYLIQUE FINE 750ML BOUTEILLE MAGENTA</t>
  </si>
  <si>
    <t>3013643003861</t>
  </si>
  <si>
    <t>LB ACRYLIQUE FINE 750ML BOUTEILLE NOIR DE MARS</t>
  </si>
  <si>
    <t>3013643003885</t>
  </si>
  <si>
    <t>LB ACRYLIQUE FINE 750ML BOUTEILLE VERT MOYEN</t>
  </si>
  <si>
    <t>3013643003946</t>
  </si>
  <si>
    <t>LB ACRYLIQUE FINE 750ML BOUTEILLE BLANC POUR MÉLANGES</t>
  </si>
  <si>
    <t>3013643003991</t>
  </si>
  <si>
    <t>LB ACRYLIQUE FINE 750ML BOUTEILLE JAUNE DE NAPLES CLAIR</t>
  </si>
  <si>
    <t>3013643004028</t>
  </si>
  <si>
    <t>LB ACRYLIQUE FINE 750ML BOUTEILLE ORANGE</t>
  </si>
  <si>
    <t>3013643004042</t>
  </si>
  <si>
    <t>LB ACRYLIQUE FINE 750ML BOUTEILLE VIOLET PÂLE</t>
  </si>
  <si>
    <t>3013643004066</t>
  </si>
  <si>
    <t>LB ACRYLIQUE FINE 750ML BOUTEILLE GRIS DE PAYNE</t>
  </si>
  <si>
    <t>3013643004110</t>
  </si>
  <si>
    <t>LB ACRYLIQUE FINE 750ML BOUTEILLE OCRE ROSE</t>
  </si>
  <si>
    <t>3013643004141</t>
  </si>
  <si>
    <t>LB ACRYLIQUE FINE 750ML BOUTEILLE BLEU PRIMAIRE</t>
  </si>
  <si>
    <t>3013643004172</t>
  </si>
  <si>
    <t>LB ACRYLIQUE FINE 750ML BOUTEILLE ROUGE PRIMAIRE</t>
  </si>
  <si>
    <t>3013643004202</t>
  </si>
  <si>
    <t>LB ACRYLIQUE FINE 750ML BOUTEILLE JAUNE PRIMAIRE</t>
  </si>
  <si>
    <t>3013643004271</t>
  </si>
  <si>
    <t>LB ACRYLIQUE FINE 750ML BOUTEILLE TERRE D’OMBRE NATURELLE</t>
  </si>
  <si>
    <t>3013643004318</t>
  </si>
  <si>
    <t>LB ACRYLIQUE FINE 750ML BOUTEILLE ROUGE VERMILLON</t>
  </si>
  <si>
    <t>3013643004349</t>
  </si>
  <si>
    <t>LB ACRYLIQUE FINE 750ML BOUTEILLE BLEU REX</t>
  </si>
  <si>
    <t>3013643004363</t>
  </si>
  <si>
    <t>LB ACRYLIQUE FINE 750ML BOUTEILLE ROSE</t>
  </si>
  <si>
    <t>3013643004417</t>
  </si>
  <si>
    <t>LB ACRYLIQUE FINE 750ML BOUTEILLE JAUNE SAHARA</t>
  </si>
  <si>
    <t>3013643004486</t>
  </si>
  <si>
    <t>LB ACRYLIQUE FINE 750ML BOUTEILLE ARGENT</t>
  </si>
  <si>
    <t>3013643004530</t>
  </si>
  <si>
    <t>LB ACRYLIQUE FINE 750ML BOUTEILLE BLANC DE TITANE</t>
  </si>
  <si>
    <t>3013643004561</t>
  </si>
  <si>
    <t>LB ACRYLIQUE FINE 750ML BOUTEILLE BLEU TURQUOISE</t>
  </si>
  <si>
    <t>3013643004592</t>
  </si>
  <si>
    <t>LB ACRYLIQUE FINE 750ML BOUTEILLE OUTREMER</t>
  </si>
  <si>
    <t>3013643004721</t>
  </si>
  <si>
    <t>LB ACRYLIQUE FINE 750ML BOUTEILLE OCRE JAUNE</t>
  </si>
  <si>
    <t>ACRYLIQUE FINE 80ML - Page 11</t>
  </si>
  <si>
    <t>3013643004547</t>
  </si>
  <si>
    <t>300454</t>
  </si>
  <si>
    <t>LB ACRYLIQUE FINE 80ML TUBE BLANC DE TITANE</t>
  </si>
  <si>
    <t>3013643003953</t>
  </si>
  <si>
    <t>300395</t>
  </si>
  <si>
    <t>LB ACRYLIQUE FINE 80ML TUBE BLANC POUR MELANGES</t>
  </si>
  <si>
    <t>3013643003618</t>
  </si>
  <si>
    <t>300361</t>
  </si>
  <si>
    <t>LB ACRYLIQUE FINE 80ML TUBE BLEU DE CERUL IMITATION</t>
  </si>
  <si>
    <t>3013643003632</t>
  </si>
  <si>
    <t>300363</t>
  </si>
  <si>
    <t>LB ACRYLIQUE FINE 80ML TUBE BLEU DE COBALT IMITATION</t>
  </si>
  <si>
    <t>3013643004158</t>
  </si>
  <si>
    <t>300415</t>
  </si>
  <si>
    <t>LB ACRYLIQUE FINE 80ML TUBE BLEU PRIMAIRE</t>
  </si>
  <si>
    <t>3013643004394</t>
  </si>
  <si>
    <t>300439</t>
  </si>
  <si>
    <t>LB ACRYLIQUE FINE 80ML TUBE BLEU REX</t>
  </si>
  <si>
    <t>3013643004462</t>
  </si>
  <si>
    <t>300446</t>
  </si>
  <si>
    <t>LB ACRYLIQUE FINE 80ML TUBE BLEU SAPHIR</t>
  </si>
  <si>
    <t>3013643004578</t>
  </si>
  <si>
    <t>300457</t>
  </si>
  <si>
    <t>LB ACRYLIQUE FINE 80ML TUBE BLEU TURQUOISE</t>
  </si>
  <si>
    <t>3013643004622</t>
  </si>
  <si>
    <t>300462</t>
  </si>
  <si>
    <t>LB ACRYLIQUE FINE 80ML TUBE BRUN VAN DYCK</t>
  </si>
  <si>
    <t>3013643003656</t>
  </si>
  <si>
    <t>300365</t>
  </si>
  <si>
    <t>LB ACRYLIQUE FINE 80ML TUBE DIOXAZINE VIOLET</t>
  </si>
  <si>
    <t>3013643003793</t>
  </si>
  <si>
    <t>300379</t>
  </si>
  <si>
    <t>LB ACRYLIQUE FINE 80ML TUBE JAUNE CITRON</t>
  </si>
  <si>
    <t>3013643003977</t>
  </si>
  <si>
    <t>300397</t>
  </si>
  <si>
    <t>LB ACRYLIQUE FINE 80ML TUBE JAUNE DE NAPLES</t>
  </si>
  <si>
    <t>3013643003731</t>
  </si>
  <si>
    <t>300373</t>
  </si>
  <si>
    <t>LB ACRYLIQUE FINE 80ML TUBE JAUNE INDIEN</t>
  </si>
  <si>
    <t>3013643003908</t>
  </si>
  <si>
    <t>300390</t>
  </si>
  <si>
    <t>LB ACRYLIQUE FINE 80ML TUBE JAUNE MOYEN</t>
  </si>
  <si>
    <t>3013643004219</t>
  </si>
  <si>
    <t>300421</t>
  </si>
  <si>
    <t>LB ACRYLIQUE FINE 80ML TUBE JAUNE PRIMAIRE</t>
  </si>
  <si>
    <t>3013643004424</t>
  </si>
  <si>
    <t>300442</t>
  </si>
  <si>
    <t>LB ACRYLIQUE FINE 80ML TUBE JAUNE SAHARA</t>
  </si>
  <si>
    <t>3013643003847</t>
  </si>
  <si>
    <t>300384</t>
  </si>
  <si>
    <t>LB ACRYLIQUE FINE 80ML TUBE MAGENTA</t>
  </si>
  <si>
    <t>3013643003878</t>
  </si>
  <si>
    <t>300387</t>
  </si>
  <si>
    <t>LB ACRYLIQUE FINE 80ML TUBE NOIR DE MARS</t>
  </si>
  <si>
    <t>3013643003762</t>
  </si>
  <si>
    <t>300376</t>
  </si>
  <si>
    <t>LB ACRYLIQUE FINE 80ML TUBE NOIR D'IVOIRE</t>
  </si>
  <si>
    <t>3013643004738</t>
  </si>
  <si>
    <t>300473</t>
  </si>
  <si>
    <t>LB ACRYLIQUE FINE 80ML TUBE OCRE JAUNE</t>
  </si>
  <si>
    <t>3013643004127</t>
  </si>
  <si>
    <t>300412</t>
  </si>
  <si>
    <t>LB ACRYLIQUE FINE 80ML TUBE OCRE ROSE</t>
  </si>
  <si>
    <t>3013643004301</t>
  </si>
  <si>
    <t>300430</t>
  </si>
  <si>
    <t>LB ACRYLIQUE FINE 80ML TUBE OCRE ROUGE</t>
  </si>
  <si>
    <t>3013643004035</t>
  </si>
  <si>
    <t>300403</t>
  </si>
  <si>
    <t>LB ACRYLIQUE FINE 80ML TUBE ORANGE</t>
  </si>
  <si>
    <t>3013643004608</t>
  </si>
  <si>
    <t>300460</t>
  </si>
  <si>
    <t>LB ACRYLIQUE FINE 80ML TUBE OUTREMER</t>
  </si>
  <si>
    <t>3013643004370</t>
  </si>
  <si>
    <t>300437</t>
  </si>
  <si>
    <t>LB ACRYLIQUE FINE 80ML TUBE ROSE</t>
  </si>
  <si>
    <t>3013643003595</t>
  </si>
  <si>
    <t>300359</t>
  </si>
  <si>
    <t>LB ACRYLIQUE FINE 80ML TUBE ROUGE CARMIN</t>
  </si>
  <si>
    <t>3013643004189</t>
  </si>
  <si>
    <t>300418</t>
  </si>
  <si>
    <t>LB ACRYLIQUE FINE 80ML TUBE ROUGE PRIMAIRE</t>
  </si>
  <si>
    <t>3013643003533</t>
  </si>
  <si>
    <t>300353</t>
  </si>
  <si>
    <t>LB ACRYLIQUE FINE 80ML TUBE TERRE DE SIENNE BRULEE</t>
  </si>
  <si>
    <t>3013643004257</t>
  </si>
  <si>
    <t>300425</t>
  </si>
  <si>
    <t>LB ACRYLIQUE FINE 80ML TUBE TERRE DE SIENNE NATURELLE</t>
  </si>
  <si>
    <t>3013643003564</t>
  </si>
  <si>
    <t>300356</t>
  </si>
  <si>
    <t>LB ACRYLIQUE FINE 80ML TUBE TERRE D'OMBRE BRULEE</t>
  </si>
  <si>
    <t>3013643004288</t>
  </si>
  <si>
    <t>300428</t>
  </si>
  <si>
    <t>LB ACRYLIQUE FINE 80ML TUBE TERRE D'OMBRE NATURELLE</t>
  </si>
  <si>
    <t>3013643003816</t>
  </si>
  <si>
    <t>300381</t>
  </si>
  <si>
    <t>LB ACRYLIQUE FINE 80ML TUBE VERT CLAIR</t>
  </si>
  <si>
    <t>3013643004448</t>
  </si>
  <si>
    <t>300444</t>
  </si>
  <si>
    <t>LB ACRYLIQUE FINE 80ML TUBE VERT DE VESSIE</t>
  </si>
  <si>
    <t>3013643003922</t>
  </si>
  <si>
    <t>300392</t>
  </si>
  <si>
    <t>LB ACRYLIQUE FINE 80ML TUBE VERT MOYEN</t>
  </si>
  <si>
    <t>3013643004660</t>
  </si>
  <si>
    <t>300466</t>
  </si>
  <si>
    <t>LB ACRYLIQUE FINE 80ML TUBE VERT PHTALOCYANINE</t>
  </si>
  <si>
    <t>3013643004646</t>
  </si>
  <si>
    <t>300464</t>
  </si>
  <si>
    <t>LB ACRYLIQUE FINE 80ML TUBE VERT VERONESE IMITATION</t>
  </si>
  <si>
    <t>3013643004684</t>
  </si>
  <si>
    <t>300468</t>
  </si>
  <si>
    <t>LB ACRYLIQUE FINE 80ML TUBE VIOLET PALE</t>
  </si>
  <si>
    <t>3013643004493</t>
  </si>
  <si>
    <t>300449</t>
  </si>
  <si>
    <t>LB ACRYLIQUE FINE 80ML TUBE ARGENT</t>
  </si>
  <si>
    <t>3013643004233</t>
  </si>
  <si>
    <t>300423</t>
  </si>
  <si>
    <t>LB ACRYLIQUE FINE 80ML TUBE BLEU DE PRUSSE IMITATION</t>
  </si>
  <si>
    <t>3013643004097</t>
  </si>
  <si>
    <t>300409</t>
  </si>
  <si>
    <t>LB ACRYLIQUE FINE 80ML TUBE BLEU PHTALOCYANINE</t>
  </si>
  <si>
    <t>3013643003489</t>
  </si>
  <si>
    <t>300348</t>
  </si>
  <si>
    <t>LB ACRYLIQUE FINE 80ML TUBE BLEU POURPRE</t>
  </si>
  <si>
    <t>3013643003458</t>
  </si>
  <si>
    <t>300345</t>
  </si>
  <si>
    <t>LB ACRYLIQUE FINE 80ML TUBE CARMIN D'ALIZARINE</t>
  </si>
  <si>
    <t>3013643004073</t>
  </si>
  <si>
    <t>300407</t>
  </si>
  <si>
    <t>LB ACRYLIQUE FINE 80ML TUBE GRIS DE PAYNE</t>
  </si>
  <si>
    <t>3013643004004</t>
  </si>
  <si>
    <t>300400</t>
  </si>
  <si>
    <t>LB ACRYLIQUE FINE 80ML TUBE JAUNE DE NAPLES CLAIR</t>
  </si>
  <si>
    <t>3013643003687</t>
  </si>
  <si>
    <t>300368</t>
  </si>
  <si>
    <t>LB ACRYLIQUE FINE 80ML TUBE OR</t>
  </si>
  <si>
    <t>3013643004332</t>
  </si>
  <si>
    <t>300433</t>
  </si>
  <si>
    <t>LB ACRYLIQUE FINE 80ML TUBE ROUGE VERMILLON</t>
  </si>
  <si>
    <t>3013643003502</t>
  </si>
  <si>
    <t>300350</t>
  </si>
  <si>
    <t>LB ACRYLIQUE FINE 80ML TUBE ROUGE VIF</t>
  </si>
  <si>
    <t>3013643004516</t>
  </si>
  <si>
    <t>300451</t>
  </si>
  <si>
    <t>LB ACRYLIQUE FINE 80ML TUBE STIL DE GRAIN VERT</t>
  </si>
  <si>
    <t>3013643004707</t>
  </si>
  <si>
    <t>300470</t>
  </si>
  <si>
    <t>LB ACRYLIQUE FINE 80ML TUBE VERT EMERAUDE</t>
  </si>
  <si>
    <t>3013643003717</t>
  </si>
  <si>
    <t>300371</t>
  </si>
  <si>
    <t>LB ACRYLIQUE FINE 80ML TUBE VERT OXYDE DE CHROME</t>
  </si>
  <si>
    <t>Codes barres</t>
  </si>
  <si>
    <t>*3013643013563*</t>
  </si>
  <si>
    <t>*3013643013570*</t>
  </si>
  <si>
    <t>*3013643013587*</t>
  </si>
  <si>
    <t>*3013643013501*</t>
  </si>
  <si>
    <t>*3013643013518*</t>
  </si>
  <si>
    <t>*3013643013525*</t>
  </si>
  <si>
    <t>*3013643013532*</t>
  </si>
  <si>
    <t>*3013643013549*</t>
  </si>
  <si>
    <t>*3013643013556*</t>
  </si>
  <si>
    <t>*887452048381*</t>
  </si>
  <si>
    <t>*887452048398*</t>
  </si>
  <si>
    <t>*887452048404*</t>
  </si>
  <si>
    <t>*887452048411*</t>
  </si>
  <si>
    <t>*887452048428*</t>
  </si>
  <si>
    <t>*887452048435*</t>
  </si>
  <si>
    <t>*094376923933*</t>
  </si>
  <si>
    <t>*094376923940*</t>
  </si>
  <si>
    <t>*094376923957*</t>
  </si>
  <si>
    <t>*094376924046*</t>
  </si>
  <si>
    <t>*094376924053*</t>
  </si>
  <si>
    <t>*094376924060*</t>
  </si>
  <si>
    <t>*094376923988*</t>
  </si>
  <si>
    <t>*094376924008*</t>
  </si>
  <si>
    <t>*094376931655*</t>
  </si>
  <si>
    <t>*094376931662*</t>
  </si>
  <si>
    <t>*094376931679*</t>
  </si>
  <si>
    <t>*094376932171*</t>
  </si>
  <si>
    <t>*887452061908*</t>
  </si>
  <si>
    <t>*094376932188*</t>
  </si>
  <si>
    <t>*094376931754*</t>
  </si>
  <si>
    <t>*094376945737*</t>
  </si>
  <si>
    <t>*094376945744*</t>
  </si>
  <si>
    <t>*094376923780*</t>
  </si>
  <si>
    <t>*094376923797*</t>
  </si>
  <si>
    <t>*094376923803*</t>
  </si>
  <si>
    <t>*094376923810*</t>
  </si>
  <si>
    <t>*887452061915*</t>
  </si>
  <si>
    <t>*094376923827*</t>
  </si>
  <si>
    <t>*094376945782*</t>
  </si>
  <si>
    <t>*094376931457*</t>
  </si>
  <si>
    <t>*094376931433*</t>
  </si>
  <si>
    <t>*094376931440*</t>
  </si>
  <si>
    <t>*094376923834*</t>
  </si>
  <si>
    <t>*094376923841*</t>
  </si>
  <si>
    <t>*094376923858*</t>
  </si>
  <si>
    <t>*094376923872*</t>
  </si>
  <si>
    <t>*887452061922*</t>
  </si>
  <si>
    <t>*094376923889*</t>
  </si>
  <si>
    <t>*094376924152*</t>
  </si>
  <si>
    <t>*094376924169*</t>
  </si>
  <si>
    <t>*094376931587*</t>
  </si>
  <si>
    <t>*094376931594*</t>
  </si>
  <si>
    <t>*094376931600*</t>
  </si>
  <si>
    <t>*094376932935*</t>
  </si>
  <si>
    <t>*887452047582*</t>
  </si>
  <si>
    <t>*094376924183*</t>
  </si>
  <si>
    <t>*094376924190*</t>
  </si>
  <si>
    <t>*094376924206*</t>
  </si>
  <si>
    <t>*887452061939*</t>
  </si>
  <si>
    <t>*094376924213*</t>
  </si>
  <si>
    <t>*094376923865*</t>
  </si>
  <si>
    <t>*094376929782*</t>
  </si>
  <si>
    <t>*094376931280*</t>
  </si>
  <si>
    <t>*094376931532*</t>
  </si>
  <si>
    <t>*094376931549*</t>
  </si>
  <si>
    <t>*094376931556*</t>
  </si>
  <si>
    <t>*094376931563*</t>
  </si>
  <si>
    <t>*094376924039*</t>
  </si>
  <si>
    <t>*094376931327*</t>
  </si>
  <si>
    <t>*094376931334*</t>
  </si>
  <si>
    <t>*887452061946*</t>
  </si>
  <si>
    <t>*094376934182*</t>
  </si>
  <si>
    <t>*094376945799*</t>
  </si>
  <si>
    <t>*094376945805*</t>
  </si>
  <si>
    <t>*094376945812*</t>
  </si>
  <si>
    <t>*094376924091*</t>
  </si>
  <si>
    <t>*094376945669*</t>
  </si>
  <si>
    <t>*094376931488*</t>
  </si>
  <si>
    <t>*094376931495*</t>
  </si>
  <si>
    <t>*094376924114*</t>
  </si>
  <si>
    <t>*094376924121*</t>
  </si>
  <si>
    <t>*094376924138*</t>
  </si>
  <si>
    <t>*887452061953*</t>
  </si>
  <si>
    <t>*094376924145*</t>
  </si>
  <si>
    <t>*094376945836*</t>
  </si>
  <si>
    <t>*094376945843*</t>
  </si>
  <si>
    <t>*094376945850*</t>
  </si>
  <si>
    <t>*094376945867*</t>
  </si>
  <si>
    <t>*094376924442*</t>
  </si>
  <si>
    <t>*094376924459*</t>
  </si>
  <si>
    <t>*094376931716*</t>
  </si>
  <si>
    <t>*094376931723*</t>
  </si>
  <si>
    <t>*887452047599*</t>
  </si>
  <si>
    <t>*887452047544*</t>
  </si>
  <si>
    <t>*094376926125*</t>
  </si>
  <si>
    <t>*094376924336*</t>
  </si>
  <si>
    <t>*094376924480*</t>
  </si>
  <si>
    <t>*094376924367*</t>
  </si>
  <si>
    <t>*094376924381*</t>
  </si>
  <si>
    <t>*094376924466*</t>
  </si>
  <si>
    <t>*887452059011*</t>
  </si>
  <si>
    <t>*887452059080*</t>
  </si>
  <si>
    <t>*887452058984*</t>
  </si>
  <si>
    <t>*887452059028*</t>
  </si>
  <si>
    <t>*887452059042*</t>
  </si>
  <si>
    <t>*887452059035*</t>
  </si>
  <si>
    <t>*887452058991*</t>
  </si>
  <si>
    <t>*887452061960*</t>
  </si>
  <si>
    <t>*887452059004*</t>
  </si>
  <si>
    <t>*887452059066*</t>
  </si>
  <si>
    <t>*887452059097*</t>
  </si>
  <si>
    <t>*887452059103*</t>
  </si>
  <si>
    <t>*887452048473*</t>
  </si>
  <si>
    <t>*887452048480*</t>
  </si>
  <si>
    <t>*887452059059*</t>
  </si>
  <si>
    <t>*887452048466*</t>
  </si>
  <si>
    <t>*887452047551*</t>
  </si>
  <si>
    <t>*094376924176*</t>
  </si>
  <si>
    <t>*094376931365*</t>
  </si>
  <si>
    <t>*094376931372*</t>
  </si>
  <si>
    <t>*094376931389*</t>
  </si>
  <si>
    <t>*094376931396*</t>
  </si>
  <si>
    <t>*887452061984*</t>
  </si>
  <si>
    <t>*094376926088*</t>
  </si>
  <si>
    <t>*094376945898*</t>
  </si>
  <si>
    <t>*094376945904*</t>
  </si>
  <si>
    <t>*094376931402*</t>
  </si>
  <si>
    <t>*887452000013*</t>
  </si>
  <si>
    <t>*094376929942*</t>
  </si>
  <si>
    <t>*094376923896*</t>
  </si>
  <si>
    <t>*094376923902*</t>
  </si>
  <si>
    <t>*094376923919*</t>
  </si>
  <si>
    <t>*887452062004*</t>
  </si>
  <si>
    <t>*094376923926*</t>
  </si>
  <si>
    <t>*094376926187*</t>
  </si>
  <si>
    <t>*887452000020*</t>
  </si>
  <si>
    <t>*094376926071*</t>
  </si>
  <si>
    <t>*094376945676*</t>
  </si>
  <si>
    <t>*094376945683*</t>
  </si>
  <si>
    <t>*887452048718*</t>
  </si>
  <si>
    <t>*094376945690*</t>
  </si>
  <si>
    <t>*094376945706*</t>
  </si>
  <si>
    <t>*887452061991*</t>
  </si>
  <si>
    <t>*887452048725*</t>
  </si>
  <si>
    <t>*887452000037*</t>
  </si>
  <si>
    <t>*887452993964*</t>
  </si>
  <si>
    <t>*884955002216*</t>
  </si>
  <si>
    <t>*884955002223*</t>
  </si>
  <si>
    <t>*3013643000075*</t>
  </si>
  <si>
    <t>*3013643000082*</t>
  </si>
  <si>
    <t>*3013643000105*</t>
  </si>
  <si>
    <t>*3013643000013*</t>
  </si>
  <si>
    <t>*3013643000020*</t>
  </si>
  <si>
    <t>*3013643000044*</t>
  </si>
  <si>
    <t>*3013648101166*</t>
  </si>
  <si>
    <t>*3013643001706*</t>
  </si>
  <si>
    <t>*3013643001713*</t>
  </si>
  <si>
    <t>*3013643001720*</t>
  </si>
  <si>
    <t>*3013643000051*</t>
  </si>
  <si>
    <t>*3013643000068*</t>
  </si>
  <si>
    <t>*3013643000518*</t>
  </si>
  <si>
    <t>*3013643000525*</t>
  </si>
  <si>
    <t>*3013643000136*</t>
  </si>
  <si>
    <t>*3013643000143*</t>
  </si>
  <si>
    <t>*3013643000167*</t>
  </si>
  <si>
    <t>*3013643000211*</t>
  </si>
  <si>
    <t>*3013643000228*</t>
  </si>
  <si>
    <t>*3013643002031*</t>
  </si>
  <si>
    <t>*3013643002017*</t>
  </si>
  <si>
    <t>*3013643002024*</t>
  </si>
  <si>
    <t>*3013643001546*</t>
  </si>
  <si>
    <t>*3013643002314*</t>
  </si>
  <si>
    <t>*3013643001317*</t>
  </si>
  <si>
    <t>*3013643002307*</t>
  </si>
  <si>
    <t>*3013643001522*</t>
  </si>
  <si>
    <t>*3013643002291*</t>
  </si>
  <si>
    <t>*3013648101135*</t>
  </si>
  <si>
    <t>*3013643001980*</t>
  </si>
  <si>
    <t>*3013643001997*</t>
  </si>
  <si>
    <t>*3013648101142*</t>
  </si>
  <si>
    <t>*3013643000266*</t>
  </si>
  <si>
    <t>*3013643000273*</t>
  </si>
  <si>
    <t>*3013643000297*</t>
  </si>
  <si>
    <t>*3013643000396*</t>
  </si>
  <si>
    <t>*3013643000358*</t>
  </si>
  <si>
    <t>*3013643000365*</t>
  </si>
  <si>
    <t>*3013643000303*</t>
  </si>
  <si>
    <t>*3013643000310*</t>
  </si>
  <si>
    <t>*3013643001683*</t>
  </si>
  <si>
    <t>*3013643000341*</t>
  </si>
  <si>
    <t>*3013643000563*</t>
  </si>
  <si>
    <t>*3013643000570*</t>
  </si>
  <si>
    <t>*3013643000624*</t>
  </si>
  <si>
    <t>*3013643000631*</t>
  </si>
  <si>
    <t>*3013643002208*</t>
  </si>
  <si>
    <t>*3013643002215*</t>
  </si>
  <si>
    <t>*3013643000662*</t>
  </si>
  <si>
    <t>*3013643000679*</t>
  </si>
  <si>
    <t>*3013643000693*</t>
  </si>
  <si>
    <t>*3013648101159*</t>
  </si>
  <si>
    <t>*3013643000709*</t>
  </si>
  <si>
    <t>*3013643000716*</t>
  </si>
  <si>
    <t>*3013643000730*</t>
  </si>
  <si>
    <t>*3013643002178*</t>
  </si>
  <si>
    <t>*3013643002192*</t>
  </si>
  <si>
    <t>*3013643000808*</t>
  </si>
  <si>
    <t>*3013643002055*</t>
  </si>
  <si>
    <t>*3013643002062*</t>
  </si>
  <si>
    <t>*3013643002130*</t>
  </si>
  <si>
    <t>*3013643002147*</t>
  </si>
  <si>
    <t>*3013643002079*</t>
  </si>
  <si>
    <t>*3013643002086*</t>
  </si>
  <si>
    <t>*3013643002154*</t>
  </si>
  <si>
    <t>*3013643002161*</t>
  </si>
  <si>
    <t>*3013643002277*</t>
  </si>
  <si>
    <t>*3013643002284*</t>
  </si>
  <si>
    <t>*887452049425*</t>
  </si>
  <si>
    <t>*887452049883*</t>
  </si>
  <si>
    <t>*887452049654*</t>
  </si>
  <si>
    <t>*887452049432*</t>
  </si>
  <si>
    <t>*887452049685*</t>
  </si>
  <si>
    <t>*887452050032*</t>
  </si>
  <si>
    <t>*887452049630*</t>
  </si>
  <si>
    <t>*887452049609*</t>
  </si>
  <si>
    <t>*887452049418*</t>
  </si>
  <si>
    <t>*887452049876*</t>
  </si>
  <si>
    <t>*887452049692*</t>
  </si>
  <si>
    <t>*887452049869*</t>
  </si>
  <si>
    <t>*887452049494*</t>
  </si>
  <si>
    <t>*887452049388*</t>
  </si>
  <si>
    <t>*887452049661*</t>
  </si>
  <si>
    <t>*887452049722*</t>
  </si>
  <si>
    <t>*887452050049*</t>
  </si>
  <si>
    <t>*887452049739*</t>
  </si>
  <si>
    <t>*887452049364*</t>
  </si>
  <si>
    <t>*887452049791*</t>
  </si>
  <si>
    <t>*887452049371*</t>
  </si>
  <si>
    <t>*887452049807*</t>
  </si>
  <si>
    <t>*887452050063*</t>
  </si>
  <si>
    <t>*887452049456*</t>
  </si>
  <si>
    <t>*887452049784*</t>
  </si>
  <si>
    <t>*887452049920*</t>
  </si>
  <si>
    <t>*887452049562*</t>
  </si>
  <si>
    <t>*887452049449*</t>
  </si>
  <si>
    <t>*887452049517*</t>
  </si>
  <si>
    <t>*887452049678*</t>
  </si>
  <si>
    <t>*887452049593*</t>
  </si>
  <si>
    <t>*887452049913*</t>
  </si>
  <si>
    <t>*887452049777*</t>
  </si>
  <si>
    <t>*887452050001*</t>
  </si>
  <si>
    <t>*887452049623*</t>
  </si>
  <si>
    <t>*887452050070*</t>
  </si>
  <si>
    <t>*887452049524*</t>
  </si>
  <si>
    <t>*887452049708*</t>
  </si>
  <si>
    <t>*887452049555*</t>
  </si>
  <si>
    <t>*887452049500*</t>
  </si>
  <si>
    <t>*887452049906*</t>
  </si>
  <si>
    <t>*887452049890*</t>
  </si>
  <si>
    <t>*887452049760*</t>
  </si>
  <si>
    <t>*887452050056*</t>
  </si>
  <si>
    <t>*887452049753*</t>
  </si>
  <si>
    <t>*887452049579*</t>
  </si>
  <si>
    <t>*887452049746*</t>
  </si>
  <si>
    <t>*887452049531*</t>
  </si>
  <si>
    <t>*887452049548*</t>
  </si>
  <si>
    <t>*887452049395*</t>
  </si>
  <si>
    <t>*887452049715*</t>
  </si>
  <si>
    <t>*887452049401*</t>
  </si>
  <si>
    <t>*887452049814*</t>
  </si>
  <si>
    <t>*887452049845*</t>
  </si>
  <si>
    <t>*887452049852*</t>
  </si>
  <si>
    <t>*887452049586*</t>
  </si>
  <si>
    <t>*887452049616*</t>
  </si>
  <si>
    <t>*887452049937*</t>
  </si>
  <si>
    <t>*887452049647*</t>
  </si>
  <si>
    <t>*887452049487*</t>
  </si>
  <si>
    <t>*887452050018*</t>
  </si>
  <si>
    <t>*887452050025*</t>
  </si>
  <si>
    <t>*887452049470*</t>
  </si>
  <si>
    <t>*887452049463*</t>
  </si>
  <si>
    <t>*887452049838*</t>
  </si>
  <si>
    <t>*887452049821*</t>
  </si>
  <si>
    <t>*887452049999*</t>
  </si>
  <si>
    <t>*887452049968*</t>
  </si>
  <si>
    <t>*887452049982*</t>
  </si>
  <si>
    <t>*887452049975*</t>
  </si>
  <si>
    <t>*887452049944*</t>
  </si>
  <si>
    <t>*887452049951*</t>
  </si>
  <si>
    <t>*3013643003465*</t>
  </si>
  <si>
    <t>*3013643003526*</t>
  </si>
  <si>
    <t>*3013643003557*</t>
  </si>
  <si>
    <t>*3013643003588*</t>
  </si>
  <si>
    <t>*3013643003670*</t>
  </si>
  <si>
    <t>*3013643003700*</t>
  </si>
  <si>
    <t>*3013643003755*</t>
  </si>
  <si>
    <t>*3013643003786*</t>
  </si>
  <si>
    <t>*3013643003830*</t>
  </si>
  <si>
    <t>*3013643003861*</t>
  </si>
  <si>
    <t>*3013643003885*</t>
  </si>
  <si>
    <t>*3013643003946*</t>
  </si>
  <si>
    <t>*3013643003991*</t>
  </si>
  <si>
    <t>*3013643004028*</t>
  </si>
  <si>
    <t>*3013643004042*</t>
  </si>
  <si>
    <t>*3013643004066*</t>
  </si>
  <si>
    <t>*3013643004110*</t>
  </si>
  <si>
    <t>*3013643004141*</t>
  </si>
  <si>
    <t>*3013643004172*</t>
  </si>
  <si>
    <t>*3013643004202*</t>
  </si>
  <si>
    <t>*3013643004271*</t>
  </si>
  <si>
    <t>*3013643004318*</t>
  </si>
  <si>
    <t>*3013643004349*</t>
  </si>
  <si>
    <t>*3013643004363*</t>
  </si>
  <si>
    <t>*3013643004417*</t>
  </si>
  <si>
    <t>*3013643004486*</t>
  </si>
  <si>
    <t>*3013643004530*</t>
  </si>
  <si>
    <t>*3013643004561*</t>
  </si>
  <si>
    <t>*3013643004592*</t>
  </si>
  <si>
    <t>*3013643004721*</t>
  </si>
  <si>
    <t>*3013643004547*</t>
  </si>
  <si>
    <t>*3013643003953*</t>
  </si>
  <si>
    <t>*3013643003618*</t>
  </si>
  <si>
    <t>*3013643003632*</t>
  </si>
  <si>
    <t>*3013643004158*</t>
  </si>
  <si>
    <t>*3013643004394*</t>
  </si>
  <si>
    <t>*3013643004462*</t>
  </si>
  <si>
    <t>*3013643004578*</t>
  </si>
  <si>
    <t>*3013643004622*</t>
  </si>
  <si>
    <t>*3013643003656*</t>
  </si>
  <si>
    <t>*3013643003793*</t>
  </si>
  <si>
    <t>*3013643003977*</t>
  </si>
  <si>
    <t>*3013643003731*</t>
  </si>
  <si>
    <t>*3013643003908*</t>
  </si>
  <si>
    <t>*3013643004219*</t>
  </si>
  <si>
    <t>*3013643004424*</t>
  </si>
  <si>
    <t>*3013643003847*</t>
  </si>
  <si>
    <t>*3013643003878*</t>
  </si>
  <si>
    <t>*3013643003762*</t>
  </si>
  <si>
    <t>*3013643004738*</t>
  </si>
  <si>
    <t>*3013643004127*</t>
  </si>
  <si>
    <t>*3013643004301*</t>
  </si>
  <si>
    <t>*3013643004035*</t>
  </si>
  <si>
    <t>*3013643004608*</t>
  </si>
  <si>
    <t>*3013643004370*</t>
  </si>
  <si>
    <t>*3013643003595*</t>
  </si>
  <si>
    <t>*3013643004189*</t>
  </si>
  <si>
    <t>*3013643003533*</t>
  </si>
  <si>
    <t>*3013643004257*</t>
  </si>
  <si>
    <t>*3013643003564*</t>
  </si>
  <si>
    <t>*3013643004288*</t>
  </si>
  <si>
    <t>*3013643003816*</t>
  </si>
  <si>
    <t>*3013643004448*</t>
  </si>
  <si>
    <t>*3013643003922*</t>
  </si>
  <si>
    <t>*3013643004660*</t>
  </si>
  <si>
    <t>*3013643004646*</t>
  </si>
  <si>
    <t>*3013643004684*</t>
  </si>
  <si>
    <t>*3013643004493*</t>
  </si>
  <si>
    <t>*3013643004233*</t>
  </si>
  <si>
    <t>*3013643004097*</t>
  </si>
  <si>
    <t>*3013643003489*</t>
  </si>
  <si>
    <t>*3013643003458*</t>
  </si>
  <si>
    <t>*3013643004073*</t>
  </si>
  <si>
    <t>*3013643004004*</t>
  </si>
  <si>
    <t>*3013643003687*</t>
  </si>
  <si>
    <t>*3013643004332*</t>
  </si>
  <si>
    <t>*3013643003502*</t>
  </si>
  <si>
    <t>*3013643004516*</t>
  </si>
  <si>
    <t>*3013643004707*</t>
  </si>
  <si>
    <t>*3013643003717*</t>
  </si>
  <si>
    <t>ENCRE</t>
  </si>
  <si>
    <t xml:space="preserve">HUILE FINE </t>
  </si>
  <si>
    <t>ACRYLIQUE FINE</t>
  </si>
  <si>
    <t>Prix promo</t>
  </si>
  <si>
    <t>Set de 6 promarker - 5 noirs et 1 blender</t>
  </si>
  <si>
    <t>Set de 6 promarker - Tons ciel</t>
  </si>
  <si>
    <t>Set de 6 promarker - Tons paysage</t>
  </si>
  <si>
    <t>Set de 6 promarker - Tons jaune</t>
  </si>
  <si>
    <t>Set de 6 promarker - Tons rouge</t>
  </si>
  <si>
    <t>Set de 6 promarker - Tons terreux</t>
  </si>
  <si>
    <t>Set de 6 promarker - Tons verts</t>
  </si>
  <si>
    <t>Set de 6 promarker metallic</t>
  </si>
  <si>
    <t>Set de 6 promarker neon</t>
  </si>
  <si>
    <t>Set de 12 promarkers - Chibi</t>
  </si>
  <si>
    <t>Set de 12 promarkers - Manga expension</t>
  </si>
  <si>
    <t>Set de 12 promarkers - Manga expension 2</t>
  </si>
  <si>
    <t>Set de 12 promarkers - Manga fantasy</t>
  </si>
  <si>
    <t>Set de 12 promarkers - Manga romance</t>
  </si>
  <si>
    <t>Set de 12 promarkers - Manga steampunk</t>
  </si>
  <si>
    <t>Set de 12 promarkers - tons de chair</t>
  </si>
  <si>
    <t>Set de 12 promarkers - Tatouage</t>
  </si>
  <si>
    <t>Set de 12 promarkers - tons neutre</t>
  </si>
  <si>
    <t>Set de 12 promarkers - tons virants</t>
  </si>
  <si>
    <t>LES SETS DE CRAYONS ESQUISSE W&amp;N STUDIO COLLECTION</t>
  </si>
  <si>
    <t>LES SETS DE CRAYONS GRAPHITE W&amp;N STUDIO COLLECTION</t>
  </si>
  <si>
    <t>LES SETS W&amp;N PROMARKERS et PROMARKERS BRUSH  x 12</t>
  </si>
  <si>
    <t xml:space="preserve">LES SETS  W&amp;N PROMARKERS et PROMARKERS BRUSH x 6 </t>
  </si>
  <si>
    <t>tarif HT 2025</t>
  </si>
  <si>
    <t xml:space="preserve"> ESSENCE PETROLE FLACON 75ML</t>
  </si>
  <si>
    <t xml:space="preserve"> ESSENCE PETROLE FLACON 250ML</t>
  </si>
  <si>
    <t xml:space="preserve"> ESSENCE PETROLE FLACON 1L</t>
  </si>
  <si>
    <t xml:space="preserve"> ESSENCE TEREBENTHINE FLACON 75ML</t>
  </si>
  <si>
    <t xml:space="preserve"> ESSENCE TEREBENTHINE FLACON 250ML</t>
  </si>
  <si>
    <t xml:space="preserve"> ESSENCE TEREBENTHINE FLACON 1L</t>
  </si>
  <si>
    <t xml:space="preserve"> ESSENCE DE PETROLE SANS ODEUR FLACON 75ML BLISTER</t>
  </si>
  <si>
    <t xml:space="preserve"> ESSENCE DE PETROLE SANS ODEUR FLACON 75ML</t>
  </si>
  <si>
    <t xml:space="preserve"> ESSENCE DE PETROLE SANS ODEUR FLACON 250 ML</t>
  </si>
  <si>
    <t xml:space="preserve"> ESSENCE DE PETROLE SANS ODEUR FLACON 1L</t>
  </si>
  <si>
    <t xml:space="preserve"> ESSENCE ASPIC FLACON 75ML</t>
  </si>
  <si>
    <t xml:space="preserve"> ESSENCE ASPIC FLACON 250ML</t>
  </si>
  <si>
    <t xml:space="preserve"> SICCATIF DE COURTRAI BLANC 75ML</t>
  </si>
  <si>
    <t xml:space="preserve"> SICCATIF DE COURTRAI BLANC 250ML</t>
  </si>
  <si>
    <t xml:space="preserve"> HUILE LIN CLAIR FLACON 75ML</t>
  </si>
  <si>
    <t xml:space="preserve"> HUILE LIN CLAIR FLACON 250ML</t>
  </si>
  <si>
    <t xml:space="preserve"> HUILE LIN CLAIR FLACON 1L</t>
  </si>
  <si>
    <t xml:space="preserve"> HUILE OEILLETTE FLACON 75ML</t>
  </si>
  <si>
    <t xml:space="preserve"> HUILE OEILLETTE FLACON 250ML</t>
  </si>
  <si>
    <t xml:space="preserve"> HUILE DE CARTHAME FLACON 75ML</t>
  </si>
  <si>
    <t xml:space="preserve"> HUILE STANDOLIE DE LIN FLACON 75ML</t>
  </si>
  <si>
    <t xml:space="preserve"> HUILE STANDOLIE DE LIN FLACON 250ML</t>
  </si>
  <si>
    <t xml:space="preserve"> MEDIUM VENITIEN SANS PLOMB TUBE 60ML</t>
  </si>
  <si>
    <t xml:space="preserve"> MEDIUM VENITIEN SANS PLOMB TUBE 200ML</t>
  </si>
  <si>
    <t xml:space="preserve"> MEDIUM D'EMPÂTEMENT GEL MAT 60ML</t>
  </si>
  <si>
    <t xml:space="preserve"> MEDIUM D'EMPÂTEMENT GEL MAT 200ML</t>
  </si>
  <si>
    <t xml:space="preserve"> MÉDIUM FLAMAND GEL BRILLANT 60ML</t>
  </si>
  <si>
    <t xml:space="preserve"> MÉDIUM FLAMAND GEL BRILLANT 200ML</t>
  </si>
  <si>
    <t xml:space="preserve"> MEDIUM ALKYDE FLACON 75ML BLISTER</t>
  </si>
  <si>
    <t xml:space="preserve"> MEDIUM ALKYDE FLACON 75ML</t>
  </si>
  <si>
    <t xml:space="preserve"> MEDIUM ALKYDE FLACON 250ML</t>
  </si>
  <si>
    <t xml:space="preserve"> MEDIUM A PEINDRE FLACON 75ML BLISTER</t>
  </si>
  <si>
    <t xml:space="preserve"> MEDIUM A PEINDRE FLACON 75ML</t>
  </si>
  <si>
    <t xml:space="preserve"> MEDIUM A PEINDRE FLACON 250ML</t>
  </si>
  <si>
    <t xml:space="preserve"> MEDIUM A PEINDRE FLACON 1L</t>
  </si>
  <si>
    <t xml:space="preserve"> SICCATIF H.DUROZIEZ FLACON 75ML</t>
  </si>
  <si>
    <t xml:space="preserve"> MEDIUM POUR GLACIS FLAMAND AMBRE-BRILLANT 75ML</t>
  </si>
  <si>
    <t xml:space="preserve"> MEDIUM POUR GLACIS FLAMAND AMBRE-BRILLANT 250ML</t>
  </si>
  <si>
    <t xml:space="preserve"> MÉDIUM À PEINDRE À PRISE LENTE J.G. VIBERT 75ML</t>
  </si>
  <si>
    <t xml:space="preserve"> MÉDIUM À PEINDRE À PRISE LENTE J.G. VIBERT 250ML</t>
  </si>
  <si>
    <t xml:space="preserve"> MEDIUM A PEINDRE MAT FLACON 75 ML</t>
  </si>
  <si>
    <t xml:space="preserve"> MEDIUM A L'OEUF FLACON 75ML</t>
  </si>
  <si>
    <t xml:space="preserve"> VERNIS RETOUCHER VIBERT FLACON 75ML</t>
  </si>
  <si>
    <t xml:space="preserve"> VERNIS RETOUCHER VIBERT FLACON 250ML</t>
  </si>
  <si>
    <t xml:space="preserve"> VERNIS RETOUCHER SURFIN FLACON 75ML</t>
  </si>
  <si>
    <t xml:space="preserve"> VERNIS RETOUCHER SURFIN FLACON 250L</t>
  </si>
  <si>
    <t xml:space="preserve"> VERNIS RETOUCHER SURFIN AEROSOL 150ML</t>
  </si>
  <si>
    <t xml:space="preserve"> VERNIS RETOUCHER SURFIN AEROSOL 400ML</t>
  </si>
  <si>
    <t xml:space="preserve"> VERNIS TABLEAU VIBERT FLACON 75ML</t>
  </si>
  <si>
    <t xml:space="preserve"> VERNIS TABLEAU VIBERT FLACON 250ML</t>
  </si>
  <si>
    <t xml:space="preserve"> VERNIS TABLEAU VIBERT FLACON 1L</t>
  </si>
  <si>
    <t xml:space="preserve"> VERNIS TABLEAU SURFIN FLACON 75ML BLISTER</t>
  </si>
  <si>
    <t xml:space="preserve"> VERNIS TABLEAU SURFIN FLACON 75ML</t>
  </si>
  <si>
    <t xml:space="preserve"> VERNIS TABLEAU SURFIN FLACON 250ML</t>
  </si>
  <si>
    <t xml:space="preserve"> VERNIS TABLEAU SURFIN FLACON 1L</t>
  </si>
  <si>
    <t xml:space="preserve"> VERNIS TABLEAU SURFIN AEROSOL 150ML</t>
  </si>
  <si>
    <t xml:space="preserve"> VERNIS TABLEAU SURFIN AEROSOL 400ML</t>
  </si>
  <si>
    <t xml:space="preserve"> VERNIS DAMMAR SURFIN FLACON 75ML</t>
  </si>
  <si>
    <t xml:space="preserve"> VERNIS ACRYLIQUE MAT ANTI UV FLACON 75ML</t>
  </si>
  <si>
    <t xml:space="preserve"> VERNIS ACRYLIQUE MAT ANTI UV FLACON 250ML</t>
  </si>
  <si>
    <t xml:space="preserve"> VERNIS ACRYLIQUE MAT ANTI UV AEROSOL 150ML</t>
  </si>
  <si>
    <t xml:space="preserve"> VERNIS ACRYLIQUE MAT ANTI UV AEROSOL 400ML</t>
  </si>
  <si>
    <t xml:space="preserve"> VERNIS SATINE TABLEAU ANTI UV FL 75ML</t>
  </si>
  <si>
    <t xml:space="preserve"> VERNIS SATINE TABLEAU ANTI UV FL 250ML</t>
  </si>
  <si>
    <t xml:space="preserve"> VERNIS SATINE TABLEAU ANTI UV AEROSOL 150ML</t>
  </si>
  <si>
    <t xml:space="preserve"> VERNIS SATINE TABLEAU ANTI UV AEROSOL 400ML</t>
  </si>
  <si>
    <t xml:space="preserve"> LIQUIDE A NETTOYER LES BROSSES 75 ML</t>
  </si>
  <si>
    <t xml:space="preserve"> LIQUIDE A NETTOYER LES BROSSES 250ML</t>
  </si>
  <si>
    <t xml:space="preserve">tarif HT 2025 </t>
  </si>
  <si>
    <t>A PARTIR DE 40 ADDITIFS HUILE ACHETÉS*</t>
  </si>
  <si>
    <t xml:space="preserve">REMISE COMPLÉMENTAIRE DE 25%                                                                    </t>
  </si>
  <si>
    <t xml:space="preserve">Sous-total </t>
  </si>
  <si>
    <t xml:space="preserve">Offre complémentaire de 25% à partir de 40 additifs huile achetés </t>
  </si>
  <si>
    <t>*Offre promotionnelle valable dans la limite des stocks disponibles</t>
  </si>
  <si>
    <t xml:space="preserve">REMISE SUBSTITUTIVE DE 45%                                                       </t>
  </si>
  <si>
    <t>A PARTIR DE 108 TUBES ACHETÉS*</t>
  </si>
  <si>
    <t>Offre substitutive de 45% à partir de 108 tubes achetés</t>
  </si>
  <si>
    <t xml:space="preserve">REMISE COMPLÉMENTAIRE DE 25%                                                       </t>
  </si>
  <si>
    <t>A PARTIR DE 30 ADDITIFS ACHETÉS*</t>
  </si>
  <si>
    <t>Offre complémentaire de 25% à partir de 30 additifs achetés</t>
  </si>
  <si>
    <t>A PARTIR DE 30 CHÂSSIS ACHETÉS*</t>
  </si>
  <si>
    <t>REMISE SUBSTITUTIVE DE 45%</t>
  </si>
  <si>
    <t>A PARTIR DE 40 POTS ACHETÉS*</t>
  </si>
  <si>
    <t>A PARTIR DE 72 TUBES ACHETÉS*</t>
  </si>
  <si>
    <t>ADDITIFS ACRYLIQUE - Page 10</t>
  </si>
  <si>
    <t>REMISE SUBSTITUTIVE DE 50%</t>
  </si>
  <si>
    <t xml:space="preserve">Offre substitutive de 50% pour 30 châssis achetés </t>
  </si>
  <si>
    <t>Offre substitutive de 45% à partir de 40 pots achetés</t>
  </si>
  <si>
    <t>Offre substitutive de 45% à partir de 72 tubes achetés</t>
  </si>
  <si>
    <t xml:space="preserve">Tarif € HT remise client </t>
  </si>
  <si>
    <t xml:space="preserve">PROMO RENTRÉE DES ARTS HIVERNALE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</si>
</sst>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[$€-43A]#,##0.00"/>
    <numFmt numFmtId="169" formatCode="_-* #,##0.00\ [$€-1]_-;\-* #,##0.00\ [$€-1]_-;_-* &quot;-&quot;??\ [$€-1]_-"/>
    <numFmt numFmtId="170" formatCode="#,##0.00\ &quot;€&quot;"/>
    <numFmt numFmtId="171" formatCode="[$-809]General"/>
    <numFmt numFmtId="172" formatCode="#,##0.00\ &quot;F&quot;;[Red]\-#,##0.00\ &quot;F&quot;"/>
    <numFmt numFmtId="173" formatCode="#,##0_ ;\-#,##0\ "/>
    <numFmt numFmtId="174" formatCode="_-* #,##0.00\ [$€-40C]_-;\-* #,##0.00\ [$€-40C]_-;_-* &quot;-&quot;??\ [$€-40C]_-;_-@_-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indexed="8"/>
      <name val="宋体"/>
      <charset val="134"/>
    </font>
    <font>
      <u/>
      <sz val="10"/>
      <color indexed="12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  <charset val="177"/>
    </font>
    <font>
      <sz val="11"/>
      <color indexed="8"/>
      <name val="Calibri"/>
      <family val="2"/>
    </font>
    <font>
      <u/>
      <sz val="10"/>
      <color theme="11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2"/>
      <name val="宋体"/>
      <charset val="134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8"/>
      <color rgb="FF333333"/>
      <name val="Calibri"/>
      <family val="2"/>
      <scheme val="minor"/>
    </font>
    <font>
      <sz val="22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4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28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9"/>
      <color rgb="FF333333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26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84"/>
      <name val="Calibri"/>
      <family val="2"/>
      <scheme val="minor"/>
    </font>
    <font>
      <sz val="84"/>
      <color theme="1"/>
      <name val="Calibri"/>
      <family val="2"/>
      <scheme val="minor"/>
    </font>
    <font>
      <sz val="84"/>
      <color rgb="FF000000"/>
      <name val="Calibri"/>
      <family val="2"/>
      <scheme val="minor"/>
    </font>
    <font>
      <b/>
      <sz val="84"/>
      <color rgb="FFFFFFFF"/>
      <name val="Calibri"/>
      <family val="2"/>
      <scheme val="minor"/>
    </font>
    <font>
      <sz val="84"/>
      <color rgb="FFFFFFFF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6365C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C88500"/>
        <bgColor rgb="FF000000"/>
      </patternFill>
    </fill>
    <fill>
      <patternFill patternType="solid">
        <fgColor rgb="FF52B269"/>
        <bgColor rgb="FF000000"/>
      </patternFill>
    </fill>
    <fill>
      <patternFill patternType="solid">
        <fgColor theme="1" tint="4.9989318521683403E-2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E46D0A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88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8" fontId="1" fillId="0" borderId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169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3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 applyNumberForma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/>
  </cellStyleXfs>
  <cellXfs count="313">
    <xf numFmtId="0" fontId="0" fillId="0" borderId="0" xfId="0"/>
    <xf numFmtId="0" fontId="21" fillId="0" borderId="0" xfId="0" applyFont="1"/>
    <xf numFmtId="1" fontId="21" fillId="0" borderId="0" xfId="0" applyNumberFormat="1" applyFont="1" applyAlignment="1">
      <alignment horizontal="center" vertical="center"/>
    </xf>
    <xf numFmtId="49" fontId="22" fillId="0" borderId="0" xfId="2" applyNumberFormat="1" applyFont="1" applyAlignment="1">
      <alignment horizontal="left" wrapText="1"/>
    </xf>
    <xf numFmtId="0" fontId="21" fillId="0" borderId="0" xfId="0" applyFont="1" applyAlignment="1">
      <alignment horizontal="center"/>
    </xf>
    <xf numFmtId="44" fontId="21" fillId="0" borderId="0" xfId="44" applyFont="1" applyFill="1" applyBorder="1" applyAlignment="1">
      <alignment horizontal="center"/>
    </xf>
    <xf numFmtId="49" fontId="21" fillId="0" borderId="0" xfId="0" applyNumberFormat="1" applyFont="1" applyAlignment="1">
      <alignment horizontal="left" wrapText="1"/>
    </xf>
    <xf numFmtId="9" fontId="21" fillId="0" borderId="0" xfId="1" applyFont="1" applyFill="1" applyBorder="1" applyAlignment="1">
      <alignment horizontal="center" vertical="center"/>
    </xf>
    <xf numFmtId="170" fontId="21" fillId="0" borderId="0" xfId="0" applyNumberFormat="1" applyFont="1" applyAlignment="1">
      <alignment horizontal="center" vertical="center"/>
    </xf>
    <xf numFmtId="2" fontId="21" fillId="0" borderId="0" xfId="44" applyNumberFormat="1" applyFont="1" applyFill="1" applyBorder="1" applyAlignment="1">
      <alignment horizontal="center"/>
    </xf>
    <xf numFmtId="9" fontId="21" fillId="0" borderId="0" xfId="1" applyFont="1" applyFill="1" applyBorder="1" applyAlignment="1">
      <alignment horizontal="center"/>
    </xf>
    <xf numFmtId="170" fontId="21" fillId="0" borderId="0" xfId="0" applyNumberFormat="1" applyFont="1" applyAlignment="1">
      <alignment horizontal="center"/>
    </xf>
    <xf numFmtId="0" fontId="2" fillId="2" borderId="0" xfId="0" applyFont="1" applyFill="1"/>
    <xf numFmtId="1" fontId="21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quotePrefix="1" applyNumberFormat="1" applyFont="1" applyBorder="1" applyAlignment="1">
      <alignment horizontal="center" vertical="center" wrapText="1"/>
    </xf>
    <xf numFmtId="1" fontId="22" fillId="0" borderId="1" xfId="0" quotePrefix="1" applyNumberFormat="1" applyFont="1" applyBorder="1" applyAlignment="1">
      <alignment horizontal="center" vertical="center"/>
    </xf>
    <xf numFmtId="1" fontId="21" fillId="2" borderId="1" xfId="0" quotePrefix="1" applyNumberFormat="1" applyFont="1" applyFill="1" applyBorder="1" applyAlignment="1">
      <alignment horizontal="center" vertical="center" wrapText="1"/>
    </xf>
    <xf numFmtId="1" fontId="22" fillId="2" borderId="1" xfId="0" quotePrefix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4" fillId="4" borderId="1" xfId="0" applyFont="1" applyFill="1" applyBorder="1" applyAlignment="1">
      <alignment horizontal="left" vertical="center" wrapText="1"/>
    </xf>
    <xf numFmtId="1" fontId="21" fillId="0" borderId="0" xfId="0" applyNumberFormat="1" applyFont="1" applyAlignment="1">
      <alignment horizontal="center" vertical="center" wrapText="1"/>
    </xf>
    <xf numFmtId="9" fontId="21" fillId="3" borderId="0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" fontId="21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left" vertical="center" wrapText="1"/>
    </xf>
    <xf numFmtId="49" fontId="24" fillId="4" borderId="1" xfId="0" applyNumberFormat="1" applyFont="1" applyFill="1" applyBorder="1" applyAlignment="1">
      <alignment horizontal="center" vertical="center" wrapText="1"/>
    </xf>
    <xf numFmtId="1" fontId="24" fillId="4" borderId="1" xfId="1" applyNumberFormat="1" applyFont="1" applyFill="1" applyBorder="1" applyAlignment="1">
      <alignment horizontal="center" vertical="center" wrapText="1"/>
    </xf>
    <xf numFmtId="9" fontId="24" fillId="4" borderId="1" xfId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70" fontId="25" fillId="4" borderId="1" xfId="0" applyNumberFormat="1" applyFont="1" applyFill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9" fontId="25" fillId="4" borderId="1" xfId="1" applyFont="1" applyFill="1" applyBorder="1" applyAlignment="1">
      <alignment horizontal="center" vertical="center" wrapText="1"/>
    </xf>
    <xf numFmtId="9" fontId="21" fillId="0" borderId="0" xfId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2" fillId="0" borderId="0" xfId="2" applyFont="1" applyAlignment="1">
      <alignment horizontal="left" vertical="center" wrapText="1"/>
    </xf>
    <xf numFmtId="0" fontId="22" fillId="0" borderId="0" xfId="2" applyFont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0" xfId="2" applyFont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" fontId="21" fillId="0" borderId="1" xfId="0" quotePrefix="1" applyNumberFormat="1" applyFont="1" applyBorder="1" applyAlignment="1">
      <alignment horizontal="left" vertical="center" wrapText="1"/>
    </xf>
    <xf numFmtId="170" fontId="29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" fontId="22" fillId="0" borderId="0" xfId="0" applyNumberFormat="1" applyFont="1" applyAlignment="1">
      <alignment horizontal="center" vertical="center" wrapText="1"/>
    </xf>
    <xf numFmtId="9" fontId="22" fillId="0" borderId="0" xfId="0" applyNumberFormat="1" applyFont="1" applyAlignment="1">
      <alignment horizontal="center" vertical="center" wrapText="1"/>
    </xf>
    <xf numFmtId="170" fontId="29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9" fontId="21" fillId="0" borderId="0" xfId="1" applyFont="1" applyFill="1" applyAlignment="1">
      <alignment horizontal="center" vertical="center"/>
    </xf>
    <xf numFmtId="49" fontId="33" fillId="3" borderId="0" xfId="0" applyNumberFormat="1" applyFont="1" applyFill="1" applyAlignment="1">
      <alignment horizontal="left" vertical="center"/>
    </xf>
    <xf numFmtId="9" fontId="33" fillId="3" borderId="0" xfId="1" applyFont="1" applyFill="1" applyBorder="1" applyAlignment="1">
      <alignment horizontal="center" vertical="center" wrapText="1"/>
    </xf>
    <xf numFmtId="1" fontId="21" fillId="0" borderId="0" xfId="0" quotePrefix="1" applyNumberFormat="1" applyFont="1" applyAlignment="1">
      <alignment horizontal="center" vertical="center" wrapText="1"/>
    </xf>
    <xf numFmtId="44" fontId="21" fillId="0" borderId="0" xfId="44" applyFont="1" applyFill="1" applyBorder="1" applyAlignment="1">
      <alignment horizontal="center" vertical="center"/>
    </xf>
    <xf numFmtId="170" fontId="21" fillId="0" borderId="0" xfId="0" quotePrefix="1" applyNumberFormat="1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left" vertical="center"/>
    </xf>
    <xf numFmtId="170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170" fontId="21" fillId="0" borderId="2" xfId="0" applyNumberFormat="1" applyFont="1" applyBorder="1" applyAlignment="1">
      <alignment horizontal="center"/>
    </xf>
    <xf numFmtId="170" fontId="2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2" borderId="0" xfId="0" applyFont="1" applyFill="1"/>
    <xf numFmtId="1" fontId="34" fillId="0" borderId="0" xfId="0" applyNumberFormat="1" applyFont="1" applyAlignment="1">
      <alignment horizontal="left"/>
    </xf>
    <xf numFmtId="49" fontId="34" fillId="0" borderId="0" xfId="0" applyNumberFormat="1" applyFont="1" applyAlignment="1">
      <alignment horizontal="left" vertical="center"/>
    </xf>
    <xf numFmtId="0" fontId="34" fillId="0" borderId="0" xfId="0" applyFont="1"/>
    <xf numFmtId="0" fontId="0" fillId="0" borderId="1" xfId="0" applyBorder="1" applyAlignment="1">
      <alignment horizontal="center"/>
    </xf>
    <xf numFmtId="1" fontId="21" fillId="0" borderId="1" xfId="0" quotePrefix="1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Continuous" vertical="center"/>
    </xf>
    <xf numFmtId="0" fontId="2" fillId="2" borderId="0" xfId="0" applyFont="1" applyFill="1" applyAlignment="1">
      <alignment horizontal="centerContinuous"/>
    </xf>
    <xf numFmtId="0" fontId="20" fillId="2" borderId="0" xfId="0" applyFont="1" applyFill="1" applyAlignment="1">
      <alignment horizontal="centerContinuous"/>
    </xf>
    <xf numFmtId="0" fontId="27" fillId="0" borderId="0" xfId="2" applyFont="1" applyAlignment="1">
      <alignment horizontal="centerContinuous" vertical="center"/>
    </xf>
    <xf numFmtId="0" fontId="22" fillId="0" borderId="0" xfId="2" applyFont="1" applyAlignment="1">
      <alignment horizontal="centerContinuous" vertical="center"/>
    </xf>
    <xf numFmtId="170" fontId="22" fillId="0" borderId="0" xfId="0" applyNumberFormat="1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170" fontId="21" fillId="0" borderId="2" xfId="0" applyNumberFormat="1" applyFont="1" applyBorder="1" applyAlignment="1">
      <alignment horizontal="centerContinuous" vertical="center"/>
    </xf>
    <xf numFmtId="1" fontId="22" fillId="0" borderId="1" xfId="0" quotePrefix="1" applyNumberFormat="1" applyFont="1" applyBorder="1" applyAlignment="1">
      <alignment horizontal="left" vertical="center" wrapText="1"/>
    </xf>
    <xf numFmtId="1" fontId="25" fillId="4" borderId="1" xfId="0" applyNumberFormat="1" applyFont="1" applyFill="1" applyBorder="1" applyAlignment="1">
      <alignment horizontal="center" vertical="center"/>
    </xf>
    <xf numFmtId="170" fontId="21" fillId="0" borderId="1" xfId="0" quotePrefix="1" applyNumberFormat="1" applyFont="1" applyBorder="1" applyAlignment="1">
      <alignment horizontal="center" vertical="center" wrapText="1"/>
    </xf>
    <xf numFmtId="49" fontId="35" fillId="4" borderId="1" xfId="0" applyNumberFormat="1" applyFont="1" applyFill="1" applyBorder="1" applyAlignment="1">
      <alignment horizontal="centerContinuous" vertical="center"/>
    </xf>
    <xf numFmtId="1" fontId="35" fillId="4" borderId="1" xfId="1" applyNumberFormat="1" applyFont="1" applyFill="1" applyBorder="1" applyAlignment="1">
      <alignment horizontal="centerContinuous" vertical="center"/>
    </xf>
    <xf numFmtId="9" fontId="35" fillId="4" borderId="1" xfId="1" applyFont="1" applyFill="1" applyBorder="1" applyAlignment="1">
      <alignment horizontal="centerContinuous" vertical="center"/>
    </xf>
    <xf numFmtId="0" fontId="35" fillId="4" borderId="1" xfId="0" applyFont="1" applyFill="1" applyBorder="1" applyAlignment="1">
      <alignment horizontal="centerContinuous" vertical="center"/>
    </xf>
    <xf numFmtId="1" fontId="36" fillId="4" borderId="1" xfId="0" applyNumberFormat="1" applyFont="1" applyFill="1" applyBorder="1" applyAlignment="1">
      <alignment horizontal="centerContinuous" vertical="center"/>
    </xf>
    <xf numFmtId="9" fontId="36" fillId="4" borderId="1" xfId="1" applyFont="1" applyFill="1" applyBorder="1" applyAlignment="1">
      <alignment horizontal="centerContinuous" vertical="center"/>
    </xf>
    <xf numFmtId="170" fontId="36" fillId="4" borderId="1" xfId="0" applyNumberFormat="1" applyFont="1" applyFill="1" applyBorder="1" applyAlignment="1">
      <alignment horizontal="centerContinuous" vertical="center"/>
    </xf>
    <xf numFmtId="170" fontId="0" fillId="0" borderId="0" xfId="0" applyNumberFormat="1"/>
    <xf numFmtId="1" fontId="19" fillId="0" borderId="1" xfId="0" applyNumberFormat="1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1" fontId="22" fillId="0" borderId="1" xfId="0" quotePrefix="1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" fontId="22" fillId="0" borderId="1" xfId="46" quotePrefix="1" applyNumberFormat="1" applyFont="1" applyBorder="1" applyAlignment="1">
      <alignment horizontal="center" vertical="center"/>
    </xf>
    <xf numFmtId="1" fontId="22" fillId="0" borderId="1" xfId="46" applyNumberFormat="1" applyFont="1" applyBorder="1" applyAlignment="1">
      <alignment horizontal="center" vertical="center"/>
    </xf>
    <xf numFmtId="49" fontId="40" fillId="3" borderId="0" xfId="1287" applyNumberFormat="1" applyFont="1" applyFill="1" applyAlignment="1">
      <alignment horizontal="left" vertical="center"/>
    </xf>
    <xf numFmtId="49" fontId="23" fillId="3" borderId="0" xfId="0" applyNumberFormat="1" applyFont="1" applyFill="1" applyAlignment="1">
      <alignment horizontal="left" vertical="center"/>
    </xf>
    <xf numFmtId="9" fontId="21" fillId="3" borderId="0" xfId="1" applyFont="1" applyFill="1" applyBorder="1" applyAlignment="1">
      <alignment horizontal="center" vertical="center"/>
    </xf>
    <xf numFmtId="0" fontId="41" fillId="0" borderId="0" xfId="0" applyFont="1"/>
    <xf numFmtId="0" fontId="42" fillId="5" borderId="0" xfId="0" applyFont="1" applyFill="1" applyAlignment="1">
      <alignment horizontal="left"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49" fontId="44" fillId="0" borderId="0" xfId="0" applyNumberFormat="1" applyFont="1"/>
    <xf numFmtId="49" fontId="50" fillId="0" borderId="1" xfId="0" applyNumberFormat="1" applyFont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42" fillId="7" borderId="0" xfId="0" applyFont="1" applyFill="1" applyAlignment="1">
      <alignment vertical="center"/>
    </xf>
    <xf numFmtId="0" fontId="0" fillId="0" borderId="0" xfId="0" applyAlignment="1">
      <alignment horizontal="centerContinuous"/>
    </xf>
    <xf numFmtId="0" fontId="53" fillId="0" borderId="0" xfId="0" applyFont="1" applyAlignment="1">
      <alignment horizontal="centerContinuous"/>
    </xf>
    <xf numFmtId="0" fontId="54" fillId="3" borderId="0" xfId="0" applyFont="1" applyFill="1" applyAlignment="1">
      <alignment horizontal="centerContinuous" vertical="center"/>
    </xf>
    <xf numFmtId="0" fontId="41" fillId="9" borderId="0" xfId="0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2" fillId="9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8" fillId="6" borderId="1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left"/>
    </xf>
    <xf numFmtId="0" fontId="58" fillId="11" borderId="1" xfId="0" applyFont="1" applyFill="1" applyBorder="1" applyAlignment="1">
      <alignment horizontal="left" vertical="center" wrapText="1"/>
    </xf>
    <xf numFmtId="0" fontId="58" fillId="12" borderId="1" xfId="0" applyFont="1" applyFill="1" applyBorder="1" applyAlignment="1">
      <alignment horizontal="left" vertical="center" wrapText="1"/>
    </xf>
    <xf numFmtId="0" fontId="58" fillId="13" borderId="1" xfId="0" applyFont="1" applyFill="1" applyBorder="1" applyAlignment="1">
      <alignment horizontal="left" vertical="center" wrapText="1"/>
    </xf>
    <xf numFmtId="49" fontId="50" fillId="0" borderId="1" xfId="0" applyNumberFormat="1" applyFont="1" applyBorder="1" applyAlignment="1">
      <alignment horizontal="center"/>
    </xf>
    <xf numFmtId="0" fontId="41" fillId="10" borderId="0" xfId="0" applyFont="1" applyFill="1" applyAlignment="1">
      <alignment horizontal="centerContinuous"/>
    </xf>
    <xf numFmtId="0" fontId="41" fillId="5" borderId="0" xfId="0" applyFont="1" applyFill="1" applyAlignment="1">
      <alignment horizontal="left" wrapText="1"/>
    </xf>
    <xf numFmtId="0" fontId="41" fillId="9" borderId="0" xfId="0" applyFont="1" applyFill="1" applyAlignment="1">
      <alignment horizontal="left"/>
    </xf>
    <xf numFmtId="0" fontId="41" fillId="10" borderId="0" xfId="0" applyFont="1" applyFill="1" applyAlignment="1">
      <alignment horizontal="left"/>
    </xf>
    <xf numFmtId="0" fontId="56" fillId="5" borderId="0" xfId="0" applyFont="1" applyFill="1" applyAlignment="1">
      <alignment horizontal="left" vertical="center"/>
    </xf>
    <xf numFmtId="0" fontId="56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left" vertical="center"/>
    </xf>
    <xf numFmtId="0" fontId="41" fillId="14" borderId="0" xfId="0" applyFont="1" applyFill="1" applyAlignment="1">
      <alignment horizontal="left" wrapText="1"/>
    </xf>
    <xf numFmtId="0" fontId="41" fillId="15" borderId="0" xfId="0" applyFont="1" applyFill="1" applyAlignment="1">
      <alignment horizontal="left"/>
    </xf>
    <xf numFmtId="0" fontId="41" fillId="15" borderId="0" xfId="0" applyFont="1" applyFill="1" applyAlignment="1">
      <alignment horizontal="centerContinuous"/>
    </xf>
    <xf numFmtId="0" fontId="50" fillId="0" borderId="1" xfId="0" applyFont="1" applyBorder="1" applyAlignment="1">
      <alignment vertical="center"/>
    </xf>
    <xf numFmtId="0" fontId="50" fillId="16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left" vertical="center"/>
    </xf>
    <xf numFmtId="49" fontId="50" fillId="0" borderId="1" xfId="0" applyNumberFormat="1" applyFont="1" applyBorder="1" applyAlignment="1">
      <alignment horizontal="center" vertical="center"/>
    </xf>
    <xf numFmtId="0" fontId="50" fillId="17" borderId="1" xfId="0" applyFont="1" applyFill="1" applyBorder="1" applyAlignment="1">
      <alignment horizontal="left"/>
    </xf>
    <xf numFmtId="0" fontId="58" fillId="17" borderId="1" xfId="0" applyFont="1" applyFill="1" applyBorder="1" applyAlignment="1">
      <alignment horizontal="left" vertical="center" wrapText="1"/>
    </xf>
    <xf numFmtId="0" fontId="50" fillId="17" borderId="1" xfId="0" applyFont="1" applyFill="1" applyBorder="1" applyAlignment="1">
      <alignment horizontal="center" vertical="center"/>
    </xf>
    <xf numFmtId="0" fontId="58" fillId="16" borderId="1" xfId="0" applyFont="1" applyFill="1" applyBorder="1" applyAlignment="1">
      <alignment horizontal="left" vertical="center" wrapText="1"/>
    </xf>
    <xf numFmtId="0" fontId="50" fillId="16" borderId="1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left"/>
    </xf>
    <xf numFmtId="0" fontId="58" fillId="18" borderId="1" xfId="0" applyFont="1" applyFill="1" applyBorder="1" applyAlignment="1">
      <alignment horizontal="left"/>
    </xf>
    <xf numFmtId="0" fontId="50" fillId="18" borderId="1" xfId="0" applyFont="1" applyFill="1" applyBorder="1" applyAlignment="1">
      <alignment horizontal="center" vertical="center"/>
    </xf>
    <xf numFmtId="0" fontId="50" fillId="19" borderId="1" xfId="0" applyFont="1" applyFill="1" applyBorder="1" applyAlignment="1">
      <alignment horizontal="left" vertical="center"/>
    </xf>
    <xf numFmtId="0" fontId="58" fillId="19" borderId="1" xfId="0" applyFont="1" applyFill="1" applyBorder="1" applyAlignment="1">
      <alignment horizontal="left" vertical="center" wrapText="1"/>
    </xf>
    <xf numFmtId="0" fontId="50" fillId="19" borderId="1" xfId="0" applyFont="1" applyFill="1" applyBorder="1" applyAlignment="1">
      <alignment horizontal="center" vertical="center"/>
    </xf>
    <xf numFmtId="0" fontId="55" fillId="20" borderId="1" xfId="0" applyFont="1" applyFill="1" applyBorder="1" applyAlignment="1">
      <alignment horizontal="center" vertical="center"/>
    </xf>
    <xf numFmtId="0" fontId="58" fillId="20" borderId="1" xfId="0" applyFont="1" applyFill="1" applyBorder="1" applyAlignment="1">
      <alignment horizontal="left" vertical="center" wrapText="1"/>
    </xf>
    <xf numFmtId="0" fontId="50" fillId="20" borderId="1" xfId="0" applyFont="1" applyFill="1" applyBorder="1" applyAlignment="1">
      <alignment horizontal="center" vertical="center"/>
    </xf>
    <xf numFmtId="0" fontId="50" fillId="21" borderId="1" xfId="0" applyFont="1" applyFill="1" applyBorder="1" applyAlignment="1">
      <alignment horizontal="center"/>
    </xf>
    <xf numFmtId="0" fontId="58" fillId="21" borderId="1" xfId="0" applyFont="1" applyFill="1" applyBorder="1" applyAlignment="1">
      <alignment horizontal="left" vertical="center" wrapText="1"/>
    </xf>
    <xf numFmtId="0" fontId="50" fillId="21" borderId="1" xfId="0" applyFont="1" applyFill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/>
    </xf>
    <xf numFmtId="0" fontId="25" fillId="4" borderId="1" xfId="0" applyFont="1" applyFill="1" applyBorder="1" applyAlignment="1">
      <alignment horizontal="center" vertical="center" wrapText="1"/>
    </xf>
    <xf numFmtId="1" fontId="19" fillId="22" borderId="1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1" fontId="22" fillId="2" borderId="3" xfId="0" quotePrefix="1" applyNumberFormat="1" applyFont="1" applyFill="1" applyBorder="1" applyAlignment="1">
      <alignment horizontal="center" vertical="center"/>
    </xf>
    <xf numFmtId="1" fontId="21" fillId="0" borderId="3" xfId="0" quotePrefix="1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1" fontId="21" fillId="0" borderId="3" xfId="0" quotePrefix="1" applyNumberFormat="1" applyFont="1" applyBorder="1" applyAlignment="1">
      <alignment horizontal="center" vertical="center" wrapText="1"/>
    </xf>
    <xf numFmtId="170" fontId="21" fillId="0" borderId="3" xfId="0" quotePrefix="1" applyNumberFormat="1" applyFont="1" applyBorder="1" applyAlignment="1">
      <alignment horizontal="center" vertical="center" wrapText="1"/>
    </xf>
    <xf numFmtId="1" fontId="22" fillId="0" borderId="3" xfId="0" applyNumberFormat="1" applyFont="1" applyBorder="1" applyAlignment="1">
      <alignment horizontal="center" vertical="center" wrapText="1"/>
    </xf>
    <xf numFmtId="1" fontId="19" fillId="22" borderId="3" xfId="0" applyNumberFormat="1" applyFont="1" applyFill="1" applyBorder="1" applyAlignment="1">
      <alignment horizontal="center" vertical="center" wrapText="1"/>
    </xf>
    <xf numFmtId="9" fontId="19" fillId="0" borderId="3" xfId="0" applyNumberFormat="1" applyFont="1" applyBorder="1" applyAlignment="1">
      <alignment horizontal="center" vertical="center" wrapText="1"/>
    </xf>
    <xf numFmtId="170" fontId="29" fillId="0" borderId="3" xfId="0" applyNumberFormat="1" applyFont="1" applyBorder="1" applyAlignment="1">
      <alignment horizontal="center" vertical="center" wrapText="1"/>
    </xf>
    <xf numFmtId="170" fontId="21" fillId="0" borderId="3" xfId="0" applyNumberFormat="1" applyFont="1" applyBorder="1" applyAlignment="1">
      <alignment horizontal="center" vertical="center"/>
    </xf>
    <xf numFmtId="49" fontId="24" fillId="4" borderId="0" xfId="0" applyNumberFormat="1" applyFont="1" applyFill="1" applyAlignment="1">
      <alignment horizontal="center" vertical="center" wrapText="1"/>
    </xf>
    <xf numFmtId="1" fontId="24" fillId="4" borderId="0" xfId="1" applyNumberFormat="1" applyFont="1" applyFill="1" applyBorder="1" applyAlignment="1">
      <alignment horizontal="center" vertical="center" wrapText="1"/>
    </xf>
    <xf numFmtId="9" fontId="24" fillId="4" borderId="0" xfId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center" vertical="center" wrapText="1"/>
    </xf>
    <xf numFmtId="9" fontId="25" fillId="4" borderId="0" xfId="1" applyFont="1" applyFill="1" applyBorder="1" applyAlignment="1">
      <alignment horizontal="center" vertical="center" wrapText="1"/>
    </xf>
    <xf numFmtId="1" fontId="25" fillId="4" borderId="0" xfId="0" applyNumberFormat="1" applyFont="1" applyFill="1" applyAlignment="1">
      <alignment horizontal="center" vertical="center" wrapText="1"/>
    </xf>
    <xf numFmtId="170" fontId="25" fillId="4" borderId="0" xfId="0" applyNumberFormat="1" applyFont="1" applyFill="1" applyAlignment="1">
      <alignment horizontal="center" vertical="center" wrapText="1"/>
    </xf>
    <xf numFmtId="49" fontId="52" fillId="4" borderId="0" xfId="0" applyNumberFormat="1" applyFont="1" applyFill="1" applyAlignment="1">
      <alignment horizontal="center" vertical="center" wrapText="1"/>
    </xf>
    <xf numFmtId="9" fontId="20" fillId="0" borderId="0" xfId="0" applyNumberFormat="1" applyFont="1" applyAlignment="1">
      <alignment horizontal="center" vertical="center" wrapText="1"/>
    </xf>
    <xf numFmtId="170" fontId="60" fillId="4" borderId="0" xfId="0" applyNumberFormat="1" applyFont="1" applyFill="1" applyAlignment="1">
      <alignment horizontal="center" vertical="center" wrapText="1"/>
    </xf>
    <xf numFmtId="0" fontId="5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49" fontId="61" fillId="23" borderId="1" xfId="0" applyNumberFormat="1" applyFont="1" applyFill="1" applyBorder="1" applyAlignment="1">
      <alignment horizontal="left" vertical="center" wrapText="1"/>
    </xf>
    <xf numFmtId="0" fontId="56" fillId="9" borderId="0" xfId="0" applyFont="1" applyFill="1" applyAlignment="1">
      <alignment horizontal="left" vertical="center"/>
    </xf>
    <xf numFmtId="1" fontId="62" fillId="10" borderId="0" xfId="0" applyNumberFormat="1" applyFont="1" applyFill="1" applyAlignment="1">
      <alignment horizontal="center" vertical="center"/>
    </xf>
    <xf numFmtId="1" fontId="51" fillId="10" borderId="0" xfId="0" applyNumberFormat="1" applyFont="1" applyFill="1" applyAlignment="1">
      <alignment horizontal="left" vertical="center"/>
    </xf>
    <xf numFmtId="44" fontId="62" fillId="10" borderId="0" xfId="44" applyFont="1" applyFill="1" applyBorder="1" applyAlignment="1">
      <alignment horizontal="center" vertical="center"/>
    </xf>
    <xf numFmtId="173" fontId="51" fillId="10" borderId="0" xfId="0" applyNumberFormat="1" applyFont="1" applyFill="1" applyAlignment="1">
      <alignment horizontal="center" vertical="center"/>
    </xf>
    <xf numFmtId="44" fontId="51" fillId="10" borderId="0" xfId="44" applyFont="1" applyFill="1" applyBorder="1" applyAlignment="1">
      <alignment vertical="center"/>
    </xf>
    <xf numFmtId="0" fontId="63" fillId="0" borderId="0" xfId="0" applyFont="1" applyAlignment="1">
      <alignment vertical="center"/>
    </xf>
    <xf numFmtId="174" fontId="62" fillId="10" borderId="0" xfId="0" applyNumberFormat="1" applyFont="1" applyFill="1" applyAlignment="1">
      <alignment horizontal="center" vertical="center"/>
    </xf>
    <xf numFmtId="1" fontId="51" fillId="10" borderId="0" xfId="0" applyNumberFormat="1" applyFont="1" applyFill="1" applyAlignment="1">
      <alignment horizontal="center" vertical="center"/>
    </xf>
    <xf numFmtId="6" fontId="51" fillId="10" borderId="0" xfId="44" applyNumberFormat="1" applyFont="1" applyFill="1" applyBorder="1" applyAlignment="1">
      <alignment horizontal="center" vertical="center"/>
    </xf>
    <xf numFmtId="9" fontId="51" fillId="10" borderId="0" xfId="0" applyNumberFormat="1" applyFont="1" applyFill="1" applyAlignment="1">
      <alignment horizontal="center" vertical="center"/>
    </xf>
    <xf numFmtId="0" fontId="62" fillId="10" borderId="0" xfId="0" applyFont="1" applyFill="1" applyAlignment="1">
      <alignment horizontal="center" vertical="center"/>
    </xf>
    <xf numFmtId="0" fontId="56" fillId="7" borderId="0" xfId="0" applyFont="1" applyFill="1" applyAlignment="1">
      <alignment horizontal="left" vertical="center"/>
    </xf>
    <xf numFmtId="1" fontId="62" fillId="8" borderId="0" xfId="0" applyNumberFormat="1" applyFont="1" applyFill="1" applyAlignment="1">
      <alignment horizontal="center" vertical="center"/>
    </xf>
    <xf numFmtId="1" fontId="51" fillId="8" borderId="0" xfId="0" applyNumberFormat="1" applyFont="1" applyFill="1" applyAlignment="1">
      <alignment horizontal="left" vertical="center"/>
    </xf>
    <xf numFmtId="44" fontId="62" fillId="8" borderId="0" xfId="44" applyFont="1" applyFill="1" applyBorder="1" applyAlignment="1">
      <alignment horizontal="center" vertical="center"/>
    </xf>
    <xf numFmtId="173" fontId="51" fillId="8" borderId="0" xfId="0" applyNumberFormat="1" applyFont="1" applyFill="1" applyAlignment="1">
      <alignment horizontal="center" vertical="center"/>
    </xf>
    <xf numFmtId="44" fontId="51" fillId="8" borderId="0" xfId="44" applyFont="1" applyFill="1" applyBorder="1" applyAlignment="1">
      <alignment vertical="center"/>
    </xf>
    <xf numFmtId="1" fontId="51" fillId="8" borderId="0" xfId="0" applyNumberFormat="1" applyFont="1" applyFill="1" applyAlignment="1">
      <alignment horizontal="center" vertical="center"/>
    </xf>
    <xf numFmtId="1" fontId="51" fillId="8" borderId="0" xfId="0" applyNumberFormat="1" applyFont="1" applyFill="1" applyAlignment="1">
      <alignment horizontal="left" vertical="center" wrapText="1"/>
    </xf>
    <xf numFmtId="6" fontId="51" fillId="8" borderId="0" xfId="44" applyNumberFormat="1" applyFont="1" applyFill="1" applyBorder="1" applyAlignment="1">
      <alignment horizontal="center" vertical="center"/>
    </xf>
    <xf numFmtId="9" fontId="51" fillId="8" borderId="0" xfId="0" applyNumberFormat="1" applyFont="1" applyFill="1" applyAlignment="1">
      <alignment horizontal="center" vertical="center"/>
    </xf>
    <xf numFmtId="0" fontId="62" fillId="8" borderId="0" xfId="0" applyFont="1" applyFill="1" applyAlignment="1">
      <alignment horizontal="center" vertical="center"/>
    </xf>
    <xf numFmtId="0" fontId="50" fillId="0" borderId="1" xfId="0" applyFont="1" applyBorder="1" applyAlignment="1">
      <alignment vertical="center" wrapText="1"/>
    </xf>
    <xf numFmtId="170" fontId="29" fillId="0" borderId="4" xfId="0" applyNumberFormat="1" applyFont="1" applyBorder="1" applyAlignment="1">
      <alignment horizontal="center" vertical="center" wrapText="1"/>
    </xf>
    <xf numFmtId="0" fontId="0" fillId="0" borderId="1" xfId="0" applyBorder="1"/>
    <xf numFmtId="0" fontId="38" fillId="0" borderId="1" xfId="0" applyFont="1" applyBorder="1"/>
    <xf numFmtId="49" fontId="64" fillId="0" borderId="1" xfId="0" quotePrefix="1" applyNumberFormat="1" applyFont="1" applyBorder="1" applyAlignment="1">
      <alignment horizontal="center" vertical="center"/>
    </xf>
    <xf numFmtId="49" fontId="64" fillId="0" borderId="1" xfId="46" quotePrefix="1" applyNumberFormat="1" applyFont="1" applyBorder="1" applyAlignment="1">
      <alignment horizontal="center" vertical="center"/>
    </xf>
    <xf numFmtId="49" fontId="64" fillId="0" borderId="1" xfId="46" applyNumberFormat="1" applyFont="1" applyBorder="1" applyAlignment="1">
      <alignment horizontal="center" vertical="center"/>
    </xf>
    <xf numFmtId="49" fontId="65" fillId="0" borderId="1" xfId="0" quotePrefix="1" applyNumberFormat="1" applyFont="1" applyBorder="1" applyAlignment="1">
      <alignment horizontal="center" vertical="center" wrapText="1"/>
    </xf>
    <xf numFmtId="49" fontId="64" fillId="0" borderId="1" xfId="0" quotePrefix="1" applyNumberFormat="1" applyFont="1" applyBorder="1" applyAlignment="1">
      <alignment horizontal="center" vertical="center" wrapText="1"/>
    </xf>
    <xf numFmtId="1" fontId="64" fillId="0" borderId="1" xfId="0" quotePrefix="1" applyNumberFormat="1" applyFont="1" applyBorder="1" applyAlignment="1">
      <alignment horizontal="center" vertical="center"/>
    </xf>
    <xf numFmtId="49" fontId="65" fillId="2" borderId="1" xfId="0" quotePrefix="1" applyNumberFormat="1" applyFont="1" applyFill="1" applyBorder="1" applyAlignment="1">
      <alignment horizontal="center" vertical="center" wrapText="1"/>
    </xf>
    <xf numFmtId="1" fontId="64" fillId="2" borderId="1" xfId="0" quotePrefix="1" applyNumberFormat="1" applyFont="1" applyFill="1" applyBorder="1" applyAlignment="1">
      <alignment horizontal="center" vertical="center"/>
    </xf>
    <xf numFmtId="1" fontId="64" fillId="0" borderId="1" xfId="0" quotePrefix="1" applyNumberFormat="1" applyFont="1" applyBorder="1" applyAlignment="1">
      <alignment horizontal="left" vertical="center" wrapText="1"/>
    </xf>
    <xf numFmtId="1" fontId="64" fillId="2" borderId="3" xfId="0" quotePrefix="1" applyNumberFormat="1" applyFont="1" applyFill="1" applyBorder="1" applyAlignment="1">
      <alignment horizontal="center" vertical="center"/>
    </xf>
    <xf numFmtId="49" fontId="66" fillId="0" borderId="1" xfId="0" applyNumberFormat="1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47" fillId="3" borderId="0" xfId="0" applyFont="1" applyFill="1"/>
    <xf numFmtId="170" fontId="21" fillId="0" borderId="0" xfId="0" applyNumberFormat="1" applyFont="1" applyAlignment="1">
      <alignment horizontal="centerContinuous" vertical="center"/>
    </xf>
    <xf numFmtId="0" fontId="67" fillId="7" borderId="0" xfId="0" applyFont="1" applyFill="1" applyAlignment="1">
      <alignment vertical="center"/>
    </xf>
    <xf numFmtId="49" fontId="66" fillId="0" borderId="1" xfId="0" applyNumberFormat="1" applyFont="1" applyBorder="1" applyAlignment="1">
      <alignment horizontal="left"/>
    </xf>
    <xf numFmtId="0" fontId="66" fillId="16" borderId="1" xfId="0" applyFont="1" applyFill="1" applyBorder="1" applyAlignment="1">
      <alignment horizontal="center"/>
    </xf>
    <xf numFmtId="0" fontId="66" fillId="18" borderId="1" xfId="0" applyFont="1" applyFill="1" applyBorder="1" applyAlignment="1">
      <alignment horizontal="left"/>
    </xf>
    <xf numFmtId="0" fontId="66" fillId="19" borderId="1" xfId="0" applyFont="1" applyFill="1" applyBorder="1" applyAlignment="1">
      <alignment horizontal="left" vertical="center"/>
    </xf>
    <xf numFmtId="0" fontId="68" fillId="20" borderId="1" xfId="0" applyFont="1" applyFill="1" applyBorder="1" applyAlignment="1">
      <alignment horizontal="center" vertical="center"/>
    </xf>
    <xf numFmtId="0" fontId="66" fillId="21" borderId="1" xfId="0" applyFont="1" applyFill="1" applyBorder="1" applyAlignment="1">
      <alignment horizontal="center"/>
    </xf>
    <xf numFmtId="9" fontId="37" fillId="0" borderId="0" xfId="1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44" fontId="38" fillId="0" borderId="0" xfId="44" applyFont="1" applyFill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/>
    </xf>
    <xf numFmtId="49" fontId="64" fillId="0" borderId="1" xfId="0" applyNumberFormat="1" applyFont="1" applyBorder="1" applyAlignment="1">
      <alignment horizontal="center" vertical="center"/>
    </xf>
    <xf numFmtId="0" fontId="31" fillId="0" borderId="0" xfId="2" applyFont="1"/>
    <xf numFmtId="0" fontId="53" fillId="0" borderId="0" xfId="0" applyFont="1" applyAlignment="1">
      <alignment horizontal="left"/>
    </xf>
    <xf numFmtId="0" fontId="54" fillId="0" borderId="0" xfId="0" applyFont="1" applyAlignment="1">
      <alignment horizontal="left" vertical="center"/>
    </xf>
    <xf numFmtId="0" fontId="31" fillId="0" borderId="0" xfId="2" applyFont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vertical="center"/>
    </xf>
    <xf numFmtId="0" fontId="41" fillId="14" borderId="0" xfId="0" applyFont="1" applyFill="1" applyAlignment="1">
      <alignment horizontal="left" vertical="center" wrapText="1"/>
    </xf>
    <xf numFmtId="0" fontId="41" fillId="14" borderId="0" xfId="0" applyFont="1" applyFill="1" applyAlignment="1">
      <alignment horizontal="left" vertical="center"/>
    </xf>
    <xf numFmtId="0" fontId="41" fillId="15" borderId="0" xfId="0" applyFont="1" applyFill="1" applyAlignment="1">
      <alignment horizontal="left" vertical="center"/>
    </xf>
    <xf numFmtId="0" fontId="41" fillId="15" borderId="0" xfId="0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" fontId="69" fillId="24" borderId="0" xfId="0" applyNumberFormat="1" applyFont="1" applyFill="1" applyAlignment="1">
      <alignment horizontal="center" vertical="center"/>
    </xf>
    <xf numFmtId="1" fontId="69" fillId="24" borderId="0" xfId="0" applyNumberFormat="1" applyFont="1" applyFill="1" applyAlignment="1">
      <alignment horizontal="left" vertical="center"/>
    </xf>
    <xf numFmtId="6" fontId="69" fillId="24" borderId="0" xfId="44" applyNumberFormat="1" applyFont="1" applyFill="1" applyBorder="1" applyAlignment="1">
      <alignment horizontal="center" vertical="center"/>
    </xf>
    <xf numFmtId="9" fontId="69" fillId="24" borderId="0" xfId="0" applyNumberFormat="1" applyFont="1" applyFill="1" applyAlignment="1">
      <alignment horizontal="center" vertical="center"/>
    </xf>
    <xf numFmtId="1" fontId="70" fillId="24" borderId="0" xfId="0" applyNumberFormat="1" applyFont="1" applyFill="1" applyAlignment="1">
      <alignment horizontal="center" vertical="center"/>
    </xf>
    <xf numFmtId="44" fontId="70" fillId="24" borderId="0" xfId="44" applyFont="1" applyFill="1" applyBorder="1" applyAlignment="1">
      <alignment horizontal="center" vertical="center"/>
    </xf>
    <xf numFmtId="0" fontId="70" fillId="24" borderId="0" xfId="0" applyFont="1" applyFill="1" applyAlignment="1">
      <alignment horizontal="center" vertical="center"/>
    </xf>
    <xf numFmtId="44" fontId="69" fillId="24" borderId="0" xfId="44" applyFont="1" applyFill="1" applyBorder="1" applyAlignment="1">
      <alignment vertical="center"/>
    </xf>
    <xf numFmtId="49" fontId="65" fillId="2" borderId="1" xfId="0" quotePrefix="1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70" fontId="51" fillId="10" borderId="0" xfId="44" applyNumberFormat="1" applyFont="1" applyFill="1" applyBorder="1" applyAlignment="1">
      <alignment vertical="center"/>
    </xf>
    <xf numFmtId="9" fontId="51" fillId="10" borderId="0" xfId="0" applyNumberFormat="1" applyFont="1" applyFill="1" applyAlignment="1">
      <alignment vertical="center"/>
    </xf>
    <xf numFmtId="170" fontId="51" fillId="8" borderId="0" xfId="44" applyNumberFormat="1" applyFont="1" applyFill="1" applyBorder="1" applyAlignment="1">
      <alignment vertical="center"/>
    </xf>
    <xf numFmtId="49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49" fontId="64" fillId="0" borderId="0" xfId="0" applyNumberFormat="1" applyFont="1" applyAlignment="1">
      <alignment horizontal="center" vertical="center"/>
    </xf>
    <xf numFmtId="0" fontId="50" fillId="0" borderId="0" xfId="0" applyFont="1" applyAlignment="1">
      <alignment vertical="center"/>
    </xf>
    <xf numFmtId="173" fontId="69" fillId="24" borderId="0" xfId="0" applyNumberFormat="1" applyFont="1" applyFill="1" applyAlignment="1">
      <alignment horizontal="center" vertical="center"/>
    </xf>
    <xf numFmtId="170" fontId="69" fillId="24" borderId="0" xfId="44" applyNumberFormat="1" applyFont="1" applyFill="1" applyBorder="1" applyAlignment="1">
      <alignment vertical="center"/>
    </xf>
    <xf numFmtId="49" fontId="50" fillId="0" borderId="0" xfId="0" applyNumberFormat="1" applyFont="1" applyAlignment="1">
      <alignment horizontal="left"/>
    </xf>
    <xf numFmtId="49" fontId="50" fillId="0" borderId="0" xfId="0" applyNumberFormat="1" applyFont="1" applyAlignment="1">
      <alignment horizontal="center"/>
    </xf>
    <xf numFmtId="49" fontId="66" fillId="0" borderId="0" xfId="0" applyNumberFormat="1" applyFont="1" applyAlignment="1">
      <alignment horizontal="left"/>
    </xf>
    <xf numFmtId="0" fontId="50" fillId="0" borderId="0" xfId="0" applyFont="1" applyAlignment="1">
      <alignment horizontal="center" vertical="center"/>
    </xf>
    <xf numFmtId="49" fontId="52" fillId="0" borderId="0" xfId="0" applyNumberFormat="1" applyFont="1" applyAlignment="1">
      <alignment horizontal="center" vertical="center" wrapText="1"/>
    </xf>
    <xf numFmtId="1" fontId="24" fillId="0" borderId="0" xfId="1" applyNumberFormat="1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9" fontId="24" fillId="0" borderId="0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9" fontId="25" fillId="0" borderId="0" xfId="1" applyFont="1" applyFill="1" applyBorder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70" fontId="25" fillId="0" borderId="0" xfId="0" applyNumberFormat="1" applyFont="1" applyAlignment="1">
      <alignment horizontal="center" vertical="center" wrapText="1"/>
    </xf>
    <xf numFmtId="170" fontId="60" fillId="0" borderId="0" xfId="0" applyNumberFormat="1" applyFont="1" applyAlignment="1">
      <alignment horizontal="center" vertical="center" wrapText="1"/>
    </xf>
    <xf numFmtId="9" fontId="51" fillId="8" borderId="0" xfId="0" applyNumberFormat="1" applyFont="1" applyFill="1" applyAlignment="1">
      <alignment vertical="center"/>
    </xf>
    <xf numFmtId="170" fontId="51" fillId="8" borderId="0" xfId="44" applyNumberFormat="1" applyFont="1" applyFill="1" applyBorder="1" applyAlignment="1">
      <alignment horizontal="right" vertical="center"/>
    </xf>
    <xf numFmtId="44" fontId="51" fillId="8" borderId="0" xfId="44" applyFont="1" applyFill="1" applyBorder="1" applyAlignment="1">
      <alignment horizontal="right" vertical="center"/>
    </xf>
    <xf numFmtId="9" fontId="51" fillId="8" borderId="0" xfId="0" applyNumberFormat="1" applyFont="1" applyFill="1" applyAlignment="1">
      <alignment horizontal="right" vertical="center"/>
    </xf>
    <xf numFmtId="0" fontId="39" fillId="0" borderId="0" xfId="2" applyFont="1" applyAlignment="1">
      <alignment horizontal="left" vertical="center" wrapText="1"/>
    </xf>
    <xf numFmtId="0" fontId="39" fillId="0" borderId="2" xfId="2" applyFont="1" applyBorder="1" applyAlignment="1">
      <alignment horizontal="left" vertical="center" wrapText="1"/>
    </xf>
    <xf numFmtId="49" fontId="59" fillId="3" borderId="0" xfId="0" applyNumberFormat="1" applyFont="1" applyFill="1" applyAlignment="1">
      <alignment horizontal="center" wrapText="1"/>
    </xf>
    <xf numFmtId="0" fontId="28" fillId="0" borderId="0" xfId="2" applyFont="1" applyAlignment="1">
      <alignment horizontal="left" vertical="center" wrapText="1"/>
    </xf>
  </cellXfs>
  <cellStyles count="1288">
    <cellStyle name="          _x000a__x000a_386grabber=VGA.3GR_x000a__x000a_" xfId="49" xr:uid="{00000000-0005-0000-0000-000000000000}"/>
    <cellStyle name="0,0_x000d__x000a_NA_x000d__x000a_" xfId="50" xr:uid="{00000000-0005-0000-0000-000001000000}"/>
    <cellStyle name="Comma 2" xfId="51" xr:uid="{00000000-0005-0000-0000-000002000000}"/>
    <cellStyle name="Comma 2 2" xfId="52" xr:uid="{00000000-0005-0000-0000-000003000000}"/>
    <cellStyle name="Comma 2 2 2" xfId="53" xr:uid="{00000000-0005-0000-0000-000004000000}"/>
    <cellStyle name="Comma 2 3" xfId="54" xr:uid="{00000000-0005-0000-0000-000005000000}"/>
    <cellStyle name="Comma 3" xfId="55" xr:uid="{00000000-0005-0000-0000-000006000000}"/>
    <cellStyle name="Currency 2" xfId="56" xr:uid="{00000000-0005-0000-0000-000007000000}"/>
    <cellStyle name="Currency 2 2" xfId="57" xr:uid="{00000000-0005-0000-0000-000008000000}"/>
    <cellStyle name="Currency 2 3" xfId="58" xr:uid="{00000000-0005-0000-0000-000009000000}"/>
    <cellStyle name="Currency 3" xfId="59" xr:uid="{00000000-0005-0000-0000-00000A000000}"/>
    <cellStyle name="Currency 3 2" xfId="60" xr:uid="{00000000-0005-0000-0000-00000B000000}"/>
    <cellStyle name="Currency 3 3" xfId="61" xr:uid="{00000000-0005-0000-0000-00000C000000}"/>
    <cellStyle name="Currency 4" xfId="62" xr:uid="{00000000-0005-0000-0000-00000D000000}"/>
    <cellStyle name="Currency 4 2" xfId="63" xr:uid="{00000000-0005-0000-0000-00000E000000}"/>
    <cellStyle name="Currency 4 2 2" xfId="64" xr:uid="{00000000-0005-0000-0000-00000F000000}"/>
    <cellStyle name="Currency 4 2 3" xfId="65" xr:uid="{00000000-0005-0000-0000-000010000000}"/>
    <cellStyle name="Currency 4 3" xfId="66" xr:uid="{00000000-0005-0000-0000-000011000000}"/>
    <cellStyle name="Currency 4 4" xfId="67" xr:uid="{00000000-0005-0000-0000-000012000000}"/>
    <cellStyle name="Currency 5" xfId="68" xr:uid="{00000000-0005-0000-0000-000013000000}"/>
    <cellStyle name="Currency 5 2" xfId="69" xr:uid="{00000000-0005-0000-0000-000014000000}"/>
    <cellStyle name="Currency_CBM Forecast Acry Med Liq" xfId="70" xr:uid="{00000000-0005-0000-0000-000015000000}"/>
    <cellStyle name="Euro" xfId="17" xr:uid="{00000000-0005-0000-0000-000016000000}"/>
    <cellStyle name="Euro 2" xfId="71" xr:uid="{00000000-0005-0000-0000-000017000000}"/>
    <cellStyle name="Euro 3" xfId="72" xr:uid="{00000000-0005-0000-0000-000018000000}"/>
    <cellStyle name="Excel Built-in Normal" xfId="73" xr:uid="{00000000-0005-0000-0000-000019000000}"/>
    <cellStyle name="Hyperlink" xfId="1287" xr:uid="{00000000-000B-0000-0000-000008000000}"/>
    <cellStyle name="Lien hypertexte 2" xfId="18" xr:uid="{00000000-0005-0000-0000-00001B000000}"/>
    <cellStyle name="Lien hypertexte visité 10" xfId="74" xr:uid="{00000000-0005-0000-0000-00001C000000}"/>
    <cellStyle name="Lien hypertexte visité 100" xfId="75" xr:uid="{00000000-0005-0000-0000-00001D000000}"/>
    <cellStyle name="Lien hypertexte visité 101" xfId="76" xr:uid="{00000000-0005-0000-0000-00001E000000}"/>
    <cellStyle name="Lien hypertexte visité 102" xfId="77" xr:uid="{00000000-0005-0000-0000-00001F000000}"/>
    <cellStyle name="Lien hypertexte visité 103" xfId="78" xr:uid="{00000000-0005-0000-0000-000020000000}"/>
    <cellStyle name="Lien hypertexte visité 104" xfId="79" xr:uid="{00000000-0005-0000-0000-000021000000}"/>
    <cellStyle name="Lien hypertexte visité 105" xfId="80" xr:uid="{00000000-0005-0000-0000-000022000000}"/>
    <cellStyle name="Lien hypertexte visité 106" xfId="81" xr:uid="{00000000-0005-0000-0000-000023000000}"/>
    <cellStyle name="Lien hypertexte visité 107" xfId="82" xr:uid="{00000000-0005-0000-0000-000024000000}"/>
    <cellStyle name="Lien hypertexte visité 108" xfId="83" xr:uid="{00000000-0005-0000-0000-000025000000}"/>
    <cellStyle name="Lien hypertexte visité 109" xfId="84" xr:uid="{00000000-0005-0000-0000-000026000000}"/>
    <cellStyle name="Lien hypertexte visité 11" xfId="85" xr:uid="{00000000-0005-0000-0000-000027000000}"/>
    <cellStyle name="Lien hypertexte visité 110" xfId="86" xr:uid="{00000000-0005-0000-0000-000028000000}"/>
    <cellStyle name="Lien hypertexte visité 111" xfId="87" xr:uid="{00000000-0005-0000-0000-000029000000}"/>
    <cellStyle name="Lien hypertexte visité 112" xfId="88" xr:uid="{00000000-0005-0000-0000-00002A000000}"/>
    <cellStyle name="Lien hypertexte visité 113" xfId="89" xr:uid="{00000000-0005-0000-0000-00002B000000}"/>
    <cellStyle name="Lien hypertexte visité 114" xfId="90" xr:uid="{00000000-0005-0000-0000-00002C000000}"/>
    <cellStyle name="Lien hypertexte visité 115" xfId="91" xr:uid="{00000000-0005-0000-0000-00002D000000}"/>
    <cellStyle name="Lien hypertexte visité 116" xfId="92" xr:uid="{00000000-0005-0000-0000-00002E000000}"/>
    <cellStyle name="Lien hypertexte visité 117" xfId="93" xr:uid="{00000000-0005-0000-0000-00002F000000}"/>
    <cellStyle name="Lien hypertexte visité 118" xfId="94" xr:uid="{00000000-0005-0000-0000-000030000000}"/>
    <cellStyle name="Lien hypertexte visité 119" xfId="95" xr:uid="{00000000-0005-0000-0000-000031000000}"/>
    <cellStyle name="Lien hypertexte visité 12" xfId="96" xr:uid="{00000000-0005-0000-0000-000032000000}"/>
    <cellStyle name="Lien hypertexte visité 120" xfId="97" xr:uid="{00000000-0005-0000-0000-000033000000}"/>
    <cellStyle name="Lien hypertexte visité 121" xfId="98" xr:uid="{00000000-0005-0000-0000-000034000000}"/>
    <cellStyle name="Lien hypertexte visité 122" xfId="99" xr:uid="{00000000-0005-0000-0000-000035000000}"/>
    <cellStyle name="Lien hypertexte visité 123" xfId="100" xr:uid="{00000000-0005-0000-0000-000036000000}"/>
    <cellStyle name="Lien hypertexte visité 124" xfId="101" xr:uid="{00000000-0005-0000-0000-000037000000}"/>
    <cellStyle name="Lien hypertexte visité 125" xfId="102" xr:uid="{00000000-0005-0000-0000-000038000000}"/>
    <cellStyle name="Lien hypertexte visité 126" xfId="103" xr:uid="{00000000-0005-0000-0000-000039000000}"/>
    <cellStyle name="Lien hypertexte visité 127" xfId="104" xr:uid="{00000000-0005-0000-0000-00003A000000}"/>
    <cellStyle name="Lien hypertexte visité 128" xfId="105" xr:uid="{00000000-0005-0000-0000-00003B000000}"/>
    <cellStyle name="Lien hypertexte visité 129" xfId="106" xr:uid="{00000000-0005-0000-0000-00003C000000}"/>
    <cellStyle name="Lien hypertexte visité 13" xfId="107" xr:uid="{00000000-0005-0000-0000-00003D000000}"/>
    <cellStyle name="Lien hypertexte visité 130" xfId="108" xr:uid="{00000000-0005-0000-0000-00003E000000}"/>
    <cellStyle name="Lien hypertexte visité 131" xfId="109" xr:uid="{00000000-0005-0000-0000-00003F000000}"/>
    <cellStyle name="Lien hypertexte visité 132" xfId="110" xr:uid="{00000000-0005-0000-0000-000040000000}"/>
    <cellStyle name="Lien hypertexte visité 133" xfId="111" xr:uid="{00000000-0005-0000-0000-000041000000}"/>
    <cellStyle name="Lien hypertexte visité 134" xfId="112" xr:uid="{00000000-0005-0000-0000-000042000000}"/>
    <cellStyle name="Lien hypertexte visité 135" xfId="113" xr:uid="{00000000-0005-0000-0000-000043000000}"/>
    <cellStyle name="Lien hypertexte visité 136" xfId="114" xr:uid="{00000000-0005-0000-0000-000044000000}"/>
    <cellStyle name="Lien hypertexte visité 137" xfId="115" xr:uid="{00000000-0005-0000-0000-000045000000}"/>
    <cellStyle name="Lien hypertexte visité 138" xfId="116" xr:uid="{00000000-0005-0000-0000-000046000000}"/>
    <cellStyle name="Lien hypertexte visité 139" xfId="117" xr:uid="{00000000-0005-0000-0000-000047000000}"/>
    <cellStyle name="Lien hypertexte visité 14" xfId="118" xr:uid="{00000000-0005-0000-0000-000048000000}"/>
    <cellStyle name="Lien hypertexte visité 140" xfId="119" xr:uid="{00000000-0005-0000-0000-000049000000}"/>
    <cellStyle name="Lien hypertexte visité 141" xfId="120" xr:uid="{00000000-0005-0000-0000-00004A000000}"/>
    <cellStyle name="Lien hypertexte visité 142" xfId="121" xr:uid="{00000000-0005-0000-0000-00004B000000}"/>
    <cellStyle name="Lien hypertexte visité 143" xfId="122" xr:uid="{00000000-0005-0000-0000-00004C000000}"/>
    <cellStyle name="Lien hypertexte visité 144" xfId="123" xr:uid="{00000000-0005-0000-0000-00004D000000}"/>
    <cellStyle name="Lien hypertexte visité 145" xfId="124" xr:uid="{00000000-0005-0000-0000-00004E000000}"/>
    <cellStyle name="Lien hypertexte visité 146" xfId="125" xr:uid="{00000000-0005-0000-0000-00004F000000}"/>
    <cellStyle name="Lien hypertexte visité 147" xfId="126" xr:uid="{00000000-0005-0000-0000-000050000000}"/>
    <cellStyle name="Lien hypertexte visité 148" xfId="127" xr:uid="{00000000-0005-0000-0000-000051000000}"/>
    <cellStyle name="Lien hypertexte visité 149" xfId="128" xr:uid="{00000000-0005-0000-0000-000052000000}"/>
    <cellStyle name="Lien hypertexte visité 15" xfId="129" xr:uid="{00000000-0005-0000-0000-000053000000}"/>
    <cellStyle name="Lien hypertexte visité 150" xfId="130" xr:uid="{00000000-0005-0000-0000-000054000000}"/>
    <cellStyle name="Lien hypertexte visité 151" xfId="131" xr:uid="{00000000-0005-0000-0000-000055000000}"/>
    <cellStyle name="Lien hypertexte visité 152" xfId="132" xr:uid="{00000000-0005-0000-0000-000056000000}"/>
    <cellStyle name="Lien hypertexte visité 153" xfId="133" xr:uid="{00000000-0005-0000-0000-000057000000}"/>
    <cellStyle name="Lien hypertexte visité 154" xfId="134" xr:uid="{00000000-0005-0000-0000-000058000000}"/>
    <cellStyle name="Lien hypertexte visité 155" xfId="135" xr:uid="{00000000-0005-0000-0000-000059000000}"/>
    <cellStyle name="Lien hypertexte visité 156" xfId="136" xr:uid="{00000000-0005-0000-0000-00005A000000}"/>
    <cellStyle name="Lien hypertexte visité 157" xfId="137" xr:uid="{00000000-0005-0000-0000-00005B000000}"/>
    <cellStyle name="Lien hypertexte visité 158" xfId="138" xr:uid="{00000000-0005-0000-0000-00005C000000}"/>
    <cellStyle name="Lien hypertexte visité 159" xfId="139" xr:uid="{00000000-0005-0000-0000-00005D000000}"/>
    <cellStyle name="Lien hypertexte visité 16" xfId="140" xr:uid="{00000000-0005-0000-0000-00005E000000}"/>
    <cellStyle name="Lien hypertexte visité 160" xfId="141" xr:uid="{00000000-0005-0000-0000-00005F000000}"/>
    <cellStyle name="Lien hypertexte visité 161" xfId="142" xr:uid="{00000000-0005-0000-0000-000060000000}"/>
    <cellStyle name="Lien hypertexte visité 162" xfId="143" xr:uid="{00000000-0005-0000-0000-000061000000}"/>
    <cellStyle name="Lien hypertexte visité 163" xfId="144" xr:uid="{00000000-0005-0000-0000-000062000000}"/>
    <cellStyle name="Lien hypertexte visité 164" xfId="145" xr:uid="{00000000-0005-0000-0000-000063000000}"/>
    <cellStyle name="Lien hypertexte visité 165" xfId="146" xr:uid="{00000000-0005-0000-0000-000064000000}"/>
    <cellStyle name="Lien hypertexte visité 166" xfId="147" xr:uid="{00000000-0005-0000-0000-000065000000}"/>
    <cellStyle name="Lien hypertexte visité 167" xfId="148" xr:uid="{00000000-0005-0000-0000-000066000000}"/>
    <cellStyle name="Lien hypertexte visité 168" xfId="149" xr:uid="{00000000-0005-0000-0000-000067000000}"/>
    <cellStyle name="Lien hypertexte visité 169" xfId="150" xr:uid="{00000000-0005-0000-0000-000068000000}"/>
    <cellStyle name="Lien hypertexte visité 17" xfId="151" xr:uid="{00000000-0005-0000-0000-000069000000}"/>
    <cellStyle name="Lien hypertexte visité 170" xfId="152" xr:uid="{00000000-0005-0000-0000-00006A000000}"/>
    <cellStyle name="Lien hypertexte visité 171" xfId="153" xr:uid="{00000000-0005-0000-0000-00006B000000}"/>
    <cellStyle name="Lien hypertexte visité 172" xfId="154" xr:uid="{00000000-0005-0000-0000-00006C000000}"/>
    <cellStyle name="Lien hypertexte visité 173" xfId="155" xr:uid="{00000000-0005-0000-0000-00006D000000}"/>
    <cellStyle name="Lien hypertexte visité 174" xfId="156" xr:uid="{00000000-0005-0000-0000-00006E000000}"/>
    <cellStyle name="Lien hypertexte visité 175" xfId="157" xr:uid="{00000000-0005-0000-0000-00006F000000}"/>
    <cellStyle name="Lien hypertexte visité 176" xfId="158" xr:uid="{00000000-0005-0000-0000-000070000000}"/>
    <cellStyle name="Lien hypertexte visité 177" xfId="159" xr:uid="{00000000-0005-0000-0000-000071000000}"/>
    <cellStyle name="Lien hypertexte visité 178" xfId="160" xr:uid="{00000000-0005-0000-0000-000072000000}"/>
    <cellStyle name="Lien hypertexte visité 179" xfId="161" xr:uid="{00000000-0005-0000-0000-000073000000}"/>
    <cellStyle name="Lien hypertexte visité 18" xfId="162" xr:uid="{00000000-0005-0000-0000-000074000000}"/>
    <cellStyle name="Lien hypertexte visité 180" xfId="163" xr:uid="{00000000-0005-0000-0000-000075000000}"/>
    <cellStyle name="Lien hypertexte visité 181" xfId="164" xr:uid="{00000000-0005-0000-0000-000076000000}"/>
    <cellStyle name="Lien hypertexte visité 182" xfId="165" xr:uid="{00000000-0005-0000-0000-000077000000}"/>
    <cellStyle name="Lien hypertexte visité 183" xfId="166" xr:uid="{00000000-0005-0000-0000-000078000000}"/>
    <cellStyle name="Lien hypertexte visité 184" xfId="167" xr:uid="{00000000-0005-0000-0000-000079000000}"/>
    <cellStyle name="Lien hypertexte visité 185" xfId="168" xr:uid="{00000000-0005-0000-0000-00007A000000}"/>
    <cellStyle name="Lien hypertexte visité 186" xfId="169" xr:uid="{00000000-0005-0000-0000-00007B000000}"/>
    <cellStyle name="Lien hypertexte visité 187" xfId="170" xr:uid="{00000000-0005-0000-0000-00007C000000}"/>
    <cellStyle name="Lien hypertexte visité 188" xfId="171" xr:uid="{00000000-0005-0000-0000-00007D000000}"/>
    <cellStyle name="Lien hypertexte visité 189" xfId="172" xr:uid="{00000000-0005-0000-0000-00007E000000}"/>
    <cellStyle name="Lien hypertexte visité 19" xfId="173" xr:uid="{00000000-0005-0000-0000-00007F000000}"/>
    <cellStyle name="Lien hypertexte visité 190" xfId="174" xr:uid="{00000000-0005-0000-0000-000080000000}"/>
    <cellStyle name="Lien hypertexte visité 191" xfId="175" xr:uid="{00000000-0005-0000-0000-000081000000}"/>
    <cellStyle name="Lien hypertexte visité 192" xfId="176" xr:uid="{00000000-0005-0000-0000-000082000000}"/>
    <cellStyle name="Lien hypertexte visité 193" xfId="177" xr:uid="{00000000-0005-0000-0000-000083000000}"/>
    <cellStyle name="Lien hypertexte visité 194" xfId="178" xr:uid="{00000000-0005-0000-0000-000084000000}"/>
    <cellStyle name="Lien hypertexte visité 195" xfId="179" xr:uid="{00000000-0005-0000-0000-000085000000}"/>
    <cellStyle name="Lien hypertexte visité 196" xfId="180" xr:uid="{00000000-0005-0000-0000-000086000000}"/>
    <cellStyle name="Lien hypertexte visité 197" xfId="181" xr:uid="{00000000-0005-0000-0000-000087000000}"/>
    <cellStyle name="Lien hypertexte visité 198" xfId="182" xr:uid="{00000000-0005-0000-0000-000088000000}"/>
    <cellStyle name="Lien hypertexte visité 199" xfId="183" xr:uid="{00000000-0005-0000-0000-000089000000}"/>
    <cellStyle name="Lien hypertexte visité 2" xfId="184" xr:uid="{00000000-0005-0000-0000-00008A000000}"/>
    <cellStyle name="Lien hypertexte visité 20" xfId="185" xr:uid="{00000000-0005-0000-0000-00008B000000}"/>
    <cellStyle name="Lien hypertexte visité 200" xfId="186" xr:uid="{00000000-0005-0000-0000-00008C000000}"/>
    <cellStyle name="Lien hypertexte visité 201" xfId="187" xr:uid="{00000000-0005-0000-0000-00008D000000}"/>
    <cellStyle name="Lien hypertexte visité 202" xfId="188" xr:uid="{00000000-0005-0000-0000-00008E000000}"/>
    <cellStyle name="Lien hypertexte visité 203" xfId="189" xr:uid="{00000000-0005-0000-0000-00008F000000}"/>
    <cellStyle name="Lien hypertexte visité 204" xfId="190" xr:uid="{00000000-0005-0000-0000-000090000000}"/>
    <cellStyle name="Lien hypertexte visité 205" xfId="191" xr:uid="{00000000-0005-0000-0000-000091000000}"/>
    <cellStyle name="Lien hypertexte visité 206" xfId="192" xr:uid="{00000000-0005-0000-0000-000092000000}"/>
    <cellStyle name="Lien hypertexte visité 207" xfId="193" xr:uid="{00000000-0005-0000-0000-000093000000}"/>
    <cellStyle name="Lien hypertexte visité 208" xfId="194" xr:uid="{00000000-0005-0000-0000-000094000000}"/>
    <cellStyle name="Lien hypertexte visité 209" xfId="195" xr:uid="{00000000-0005-0000-0000-000095000000}"/>
    <cellStyle name="Lien hypertexte visité 21" xfId="196" xr:uid="{00000000-0005-0000-0000-000096000000}"/>
    <cellStyle name="Lien hypertexte visité 210" xfId="197" xr:uid="{00000000-0005-0000-0000-000097000000}"/>
    <cellStyle name="Lien hypertexte visité 211" xfId="198" xr:uid="{00000000-0005-0000-0000-000098000000}"/>
    <cellStyle name="Lien hypertexte visité 212" xfId="199" xr:uid="{00000000-0005-0000-0000-000099000000}"/>
    <cellStyle name="Lien hypertexte visité 213" xfId="200" xr:uid="{00000000-0005-0000-0000-00009A000000}"/>
    <cellStyle name="Lien hypertexte visité 214" xfId="201" xr:uid="{00000000-0005-0000-0000-00009B000000}"/>
    <cellStyle name="Lien hypertexte visité 215" xfId="202" xr:uid="{00000000-0005-0000-0000-00009C000000}"/>
    <cellStyle name="Lien hypertexte visité 216" xfId="203" xr:uid="{00000000-0005-0000-0000-00009D000000}"/>
    <cellStyle name="Lien hypertexte visité 217" xfId="204" xr:uid="{00000000-0005-0000-0000-00009E000000}"/>
    <cellStyle name="Lien hypertexte visité 218" xfId="205" xr:uid="{00000000-0005-0000-0000-00009F000000}"/>
    <cellStyle name="Lien hypertexte visité 219" xfId="206" xr:uid="{00000000-0005-0000-0000-0000A0000000}"/>
    <cellStyle name="Lien hypertexte visité 22" xfId="207" xr:uid="{00000000-0005-0000-0000-0000A1000000}"/>
    <cellStyle name="Lien hypertexte visité 220" xfId="208" xr:uid="{00000000-0005-0000-0000-0000A2000000}"/>
    <cellStyle name="Lien hypertexte visité 221" xfId="209" xr:uid="{00000000-0005-0000-0000-0000A3000000}"/>
    <cellStyle name="Lien hypertexte visité 222" xfId="210" xr:uid="{00000000-0005-0000-0000-0000A4000000}"/>
    <cellStyle name="Lien hypertexte visité 223" xfId="211" xr:uid="{00000000-0005-0000-0000-0000A5000000}"/>
    <cellStyle name="Lien hypertexte visité 224" xfId="212" xr:uid="{00000000-0005-0000-0000-0000A6000000}"/>
    <cellStyle name="Lien hypertexte visité 225" xfId="213" xr:uid="{00000000-0005-0000-0000-0000A7000000}"/>
    <cellStyle name="Lien hypertexte visité 226" xfId="214" xr:uid="{00000000-0005-0000-0000-0000A8000000}"/>
    <cellStyle name="Lien hypertexte visité 227" xfId="215" xr:uid="{00000000-0005-0000-0000-0000A9000000}"/>
    <cellStyle name="Lien hypertexte visité 228" xfId="216" xr:uid="{00000000-0005-0000-0000-0000AA000000}"/>
    <cellStyle name="Lien hypertexte visité 229" xfId="217" xr:uid="{00000000-0005-0000-0000-0000AB000000}"/>
    <cellStyle name="Lien hypertexte visité 23" xfId="218" xr:uid="{00000000-0005-0000-0000-0000AC000000}"/>
    <cellStyle name="Lien hypertexte visité 230" xfId="219" xr:uid="{00000000-0005-0000-0000-0000AD000000}"/>
    <cellStyle name="Lien hypertexte visité 231" xfId="220" xr:uid="{00000000-0005-0000-0000-0000AE000000}"/>
    <cellStyle name="Lien hypertexte visité 232" xfId="221" xr:uid="{00000000-0005-0000-0000-0000AF000000}"/>
    <cellStyle name="Lien hypertexte visité 233" xfId="222" xr:uid="{00000000-0005-0000-0000-0000B0000000}"/>
    <cellStyle name="Lien hypertexte visité 234" xfId="223" xr:uid="{00000000-0005-0000-0000-0000B1000000}"/>
    <cellStyle name="Lien hypertexte visité 235" xfId="224" xr:uid="{00000000-0005-0000-0000-0000B2000000}"/>
    <cellStyle name="Lien hypertexte visité 236" xfId="225" xr:uid="{00000000-0005-0000-0000-0000B3000000}"/>
    <cellStyle name="Lien hypertexte visité 237" xfId="226" xr:uid="{00000000-0005-0000-0000-0000B4000000}"/>
    <cellStyle name="Lien hypertexte visité 238" xfId="227" xr:uid="{00000000-0005-0000-0000-0000B5000000}"/>
    <cellStyle name="Lien hypertexte visité 239" xfId="228" xr:uid="{00000000-0005-0000-0000-0000B6000000}"/>
    <cellStyle name="Lien hypertexte visité 24" xfId="229" xr:uid="{00000000-0005-0000-0000-0000B7000000}"/>
    <cellStyle name="Lien hypertexte visité 240" xfId="230" xr:uid="{00000000-0005-0000-0000-0000B8000000}"/>
    <cellStyle name="Lien hypertexte visité 241" xfId="231" xr:uid="{00000000-0005-0000-0000-0000B9000000}"/>
    <cellStyle name="Lien hypertexte visité 242" xfId="232" xr:uid="{00000000-0005-0000-0000-0000BA000000}"/>
    <cellStyle name="Lien hypertexte visité 243" xfId="233" xr:uid="{00000000-0005-0000-0000-0000BB000000}"/>
    <cellStyle name="Lien hypertexte visité 244" xfId="234" xr:uid="{00000000-0005-0000-0000-0000BC000000}"/>
    <cellStyle name="Lien hypertexte visité 245" xfId="235" xr:uid="{00000000-0005-0000-0000-0000BD000000}"/>
    <cellStyle name="Lien hypertexte visité 246" xfId="236" xr:uid="{00000000-0005-0000-0000-0000BE000000}"/>
    <cellStyle name="Lien hypertexte visité 247" xfId="237" xr:uid="{00000000-0005-0000-0000-0000BF000000}"/>
    <cellStyle name="Lien hypertexte visité 248" xfId="238" xr:uid="{00000000-0005-0000-0000-0000C0000000}"/>
    <cellStyle name="Lien hypertexte visité 249" xfId="239" xr:uid="{00000000-0005-0000-0000-0000C1000000}"/>
    <cellStyle name="Lien hypertexte visité 25" xfId="240" xr:uid="{00000000-0005-0000-0000-0000C2000000}"/>
    <cellStyle name="Lien hypertexte visité 250" xfId="241" xr:uid="{00000000-0005-0000-0000-0000C3000000}"/>
    <cellStyle name="Lien hypertexte visité 251" xfId="242" xr:uid="{00000000-0005-0000-0000-0000C4000000}"/>
    <cellStyle name="Lien hypertexte visité 252" xfId="243" xr:uid="{00000000-0005-0000-0000-0000C5000000}"/>
    <cellStyle name="Lien hypertexte visité 253" xfId="244" xr:uid="{00000000-0005-0000-0000-0000C6000000}"/>
    <cellStyle name="Lien hypertexte visité 254" xfId="245" xr:uid="{00000000-0005-0000-0000-0000C7000000}"/>
    <cellStyle name="Lien hypertexte visité 255" xfId="246" xr:uid="{00000000-0005-0000-0000-0000C8000000}"/>
    <cellStyle name="Lien hypertexte visité 256" xfId="247" xr:uid="{00000000-0005-0000-0000-0000C9000000}"/>
    <cellStyle name="Lien hypertexte visité 257" xfId="248" xr:uid="{00000000-0005-0000-0000-0000CA000000}"/>
    <cellStyle name="Lien hypertexte visité 258" xfId="249" xr:uid="{00000000-0005-0000-0000-0000CB000000}"/>
    <cellStyle name="Lien hypertexte visité 259" xfId="250" xr:uid="{00000000-0005-0000-0000-0000CC000000}"/>
    <cellStyle name="Lien hypertexte visité 26" xfId="251" xr:uid="{00000000-0005-0000-0000-0000CD000000}"/>
    <cellStyle name="Lien hypertexte visité 260" xfId="252" xr:uid="{00000000-0005-0000-0000-0000CE000000}"/>
    <cellStyle name="Lien hypertexte visité 261" xfId="253" xr:uid="{00000000-0005-0000-0000-0000CF000000}"/>
    <cellStyle name="Lien hypertexte visité 262" xfId="254" xr:uid="{00000000-0005-0000-0000-0000D0000000}"/>
    <cellStyle name="Lien hypertexte visité 263" xfId="255" xr:uid="{00000000-0005-0000-0000-0000D1000000}"/>
    <cellStyle name="Lien hypertexte visité 264" xfId="256" xr:uid="{00000000-0005-0000-0000-0000D2000000}"/>
    <cellStyle name="Lien hypertexte visité 265" xfId="257" xr:uid="{00000000-0005-0000-0000-0000D3000000}"/>
    <cellStyle name="Lien hypertexte visité 266" xfId="258" xr:uid="{00000000-0005-0000-0000-0000D4000000}"/>
    <cellStyle name="Lien hypertexte visité 267" xfId="259" xr:uid="{00000000-0005-0000-0000-0000D5000000}"/>
    <cellStyle name="Lien hypertexte visité 268" xfId="260" xr:uid="{00000000-0005-0000-0000-0000D6000000}"/>
    <cellStyle name="Lien hypertexte visité 269" xfId="261" xr:uid="{00000000-0005-0000-0000-0000D7000000}"/>
    <cellStyle name="Lien hypertexte visité 27" xfId="262" xr:uid="{00000000-0005-0000-0000-0000D8000000}"/>
    <cellStyle name="Lien hypertexte visité 270" xfId="263" xr:uid="{00000000-0005-0000-0000-0000D9000000}"/>
    <cellStyle name="Lien hypertexte visité 271" xfId="264" xr:uid="{00000000-0005-0000-0000-0000DA000000}"/>
    <cellStyle name="Lien hypertexte visité 272" xfId="265" xr:uid="{00000000-0005-0000-0000-0000DB000000}"/>
    <cellStyle name="Lien hypertexte visité 273" xfId="266" xr:uid="{00000000-0005-0000-0000-0000DC000000}"/>
    <cellStyle name="Lien hypertexte visité 274" xfId="267" xr:uid="{00000000-0005-0000-0000-0000DD000000}"/>
    <cellStyle name="Lien hypertexte visité 275" xfId="268" xr:uid="{00000000-0005-0000-0000-0000DE000000}"/>
    <cellStyle name="Lien hypertexte visité 276" xfId="269" xr:uid="{00000000-0005-0000-0000-0000DF000000}"/>
    <cellStyle name="Lien hypertexte visité 277" xfId="270" xr:uid="{00000000-0005-0000-0000-0000E0000000}"/>
    <cellStyle name="Lien hypertexte visité 278" xfId="271" xr:uid="{00000000-0005-0000-0000-0000E1000000}"/>
    <cellStyle name="Lien hypertexte visité 279" xfId="272" xr:uid="{00000000-0005-0000-0000-0000E2000000}"/>
    <cellStyle name="Lien hypertexte visité 28" xfId="273" xr:uid="{00000000-0005-0000-0000-0000E3000000}"/>
    <cellStyle name="Lien hypertexte visité 280" xfId="274" xr:uid="{00000000-0005-0000-0000-0000E4000000}"/>
    <cellStyle name="Lien hypertexte visité 281" xfId="275" xr:uid="{00000000-0005-0000-0000-0000E5000000}"/>
    <cellStyle name="Lien hypertexte visité 282" xfId="276" xr:uid="{00000000-0005-0000-0000-0000E6000000}"/>
    <cellStyle name="Lien hypertexte visité 283" xfId="277" xr:uid="{00000000-0005-0000-0000-0000E7000000}"/>
    <cellStyle name="Lien hypertexte visité 284" xfId="278" xr:uid="{00000000-0005-0000-0000-0000E8000000}"/>
    <cellStyle name="Lien hypertexte visité 285" xfId="279" xr:uid="{00000000-0005-0000-0000-0000E9000000}"/>
    <cellStyle name="Lien hypertexte visité 286" xfId="280" xr:uid="{00000000-0005-0000-0000-0000EA000000}"/>
    <cellStyle name="Lien hypertexte visité 287" xfId="281" xr:uid="{00000000-0005-0000-0000-0000EB000000}"/>
    <cellStyle name="Lien hypertexte visité 288" xfId="282" xr:uid="{00000000-0005-0000-0000-0000EC000000}"/>
    <cellStyle name="Lien hypertexte visité 289" xfId="283" xr:uid="{00000000-0005-0000-0000-0000ED000000}"/>
    <cellStyle name="Lien hypertexte visité 29" xfId="284" xr:uid="{00000000-0005-0000-0000-0000EE000000}"/>
    <cellStyle name="Lien hypertexte visité 290" xfId="285" xr:uid="{00000000-0005-0000-0000-0000EF000000}"/>
    <cellStyle name="Lien hypertexte visité 291" xfId="286" xr:uid="{00000000-0005-0000-0000-0000F0000000}"/>
    <cellStyle name="Lien hypertexte visité 292" xfId="287" xr:uid="{00000000-0005-0000-0000-0000F1000000}"/>
    <cellStyle name="Lien hypertexte visité 293" xfId="288" xr:uid="{00000000-0005-0000-0000-0000F2000000}"/>
    <cellStyle name="Lien hypertexte visité 294" xfId="289" xr:uid="{00000000-0005-0000-0000-0000F3000000}"/>
    <cellStyle name="Lien hypertexte visité 295" xfId="290" xr:uid="{00000000-0005-0000-0000-0000F4000000}"/>
    <cellStyle name="Lien hypertexte visité 296" xfId="291" xr:uid="{00000000-0005-0000-0000-0000F5000000}"/>
    <cellStyle name="Lien hypertexte visité 297" xfId="292" xr:uid="{00000000-0005-0000-0000-0000F6000000}"/>
    <cellStyle name="Lien hypertexte visité 298" xfId="293" xr:uid="{00000000-0005-0000-0000-0000F7000000}"/>
    <cellStyle name="Lien hypertexte visité 299" xfId="294" xr:uid="{00000000-0005-0000-0000-0000F8000000}"/>
    <cellStyle name="Lien hypertexte visité 3" xfId="295" xr:uid="{00000000-0005-0000-0000-0000F9000000}"/>
    <cellStyle name="Lien hypertexte visité 30" xfId="296" xr:uid="{00000000-0005-0000-0000-0000FA000000}"/>
    <cellStyle name="Lien hypertexte visité 300" xfId="297" xr:uid="{00000000-0005-0000-0000-0000FB000000}"/>
    <cellStyle name="Lien hypertexte visité 301" xfId="298" xr:uid="{00000000-0005-0000-0000-0000FC000000}"/>
    <cellStyle name="Lien hypertexte visité 302" xfId="299" xr:uid="{00000000-0005-0000-0000-0000FD000000}"/>
    <cellStyle name="Lien hypertexte visité 303" xfId="300" xr:uid="{00000000-0005-0000-0000-0000FE000000}"/>
    <cellStyle name="Lien hypertexte visité 304" xfId="301" xr:uid="{00000000-0005-0000-0000-0000FF000000}"/>
    <cellStyle name="Lien hypertexte visité 305" xfId="302" xr:uid="{00000000-0005-0000-0000-000000010000}"/>
    <cellStyle name="Lien hypertexte visité 306" xfId="303" xr:uid="{00000000-0005-0000-0000-000001010000}"/>
    <cellStyle name="Lien hypertexte visité 307" xfId="304" xr:uid="{00000000-0005-0000-0000-000002010000}"/>
    <cellStyle name="Lien hypertexte visité 308" xfId="305" xr:uid="{00000000-0005-0000-0000-000003010000}"/>
    <cellStyle name="Lien hypertexte visité 309" xfId="306" xr:uid="{00000000-0005-0000-0000-000004010000}"/>
    <cellStyle name="Lien hypertexte visité 31" xfId="307" xr:uid="{00000000-0005-0000-0000-000005010000}"/>
    <cellStyle name="Lien hypertexte visité 310" xfId="308" xr:uid="{00000000-0005-0000-0000-000006010000}"/>
    <cellStyle name="Lien hypertexte visité 311" xfId="309" xr:uid="{00000000-0005-0000-0000-000007010000}"/>
    <cellStyle name="Lien hypertexte visité 312" xfId="310" xr:uid="{00000000-0005-0000-0000-000008010000}"/>
    <cellStyle name="Lien hypertexte visité 313" xfId="311" xr:uid="{00000000-0005-0000-0000-000009010000}"/>
    <cellStyle name="Lien hypertexte visité 314" xfId="312" xr:uid="{00000000-0005-0000-0000-00000A010000}"/>
    <cellStyle name="Lien hypertexte visité 315" xfId="313" xr:uid="{00000000-0005-0000-0000-00000B010000}"/>
    <cellStyle name="Lien hypertexte visité 316" xfId="314" xr:uid="{00000000-0005-0000-0000-00000C010000}"/>
    <cellStyle name="Lien hypertexte visité 317" xfId="315" xr:uid="{00000000-0005-0000-0000-00000D010000}"/>
    <cellStyle name="Lien hypertexte visité 318" xfId="316" xr:uid="{00000000-0005-0000-0000-00000E010000}"/>
    <cellStyle name="Lien hypertexte visité 319" xfId="317" xr:uid="{00000000-0005-0000-0000-00000F010000}"/>
    <cellStyle name="Lien hypertexte visité 32" xfId="318" xr:uid="{00000000-0005-0000-0000-000010010000}"/>
    <cellStyle name="Lien hypertexte visité 320" xfId="319" xr:uid="{00000000-0005-0000-0000-000011010000}"/>
    <cellStyle name="Lien hypertexte visité 321" xfId="320" xr:uid="{00000000-0005-0000-0000-000012010000}"/>
    <cellStyle name="Lien hypertexte visité 322" xfId="321" xr:uid="{00000000-0005-0000-0000-000013010000}"/>
    <cellStyle name="Lien hypertexte visité 323" xfId="322" xr:uid="{00000000-0005-0000-0000-000014010000}"/>
    <cellStyle name="Lien hypertexte visité 324" xfId="323" xr:uid="{00000000-0005-0000-0000-000015010000}"/>
    <cellStyle name="Lien hypertexte visité 325" xfId="324" xr:uid="{00000000-0005-0000-0000-000016010000}"/>
    <cellStyle name="Lien hypertexte visité 326" xfId="325" xr:uid="{00000000-0005-0000-0000-000017010000}"/>
    <cellStyle name="Lien hypertexte visité 327" xfId="326" xr:uid="{00000000-0005-0000-0000-000018010000}"/>
    <cellStyle name="Lien hypertexte visité 328" xfId="327" xr:uid="{00000000-0005-0000-0000-000019010000}"/>
    <cellStyle name="Lien hypertexte visité 329" xfId="328" xr:uid="{00000000-0005-0000-0000-00001A010000}"/>
    <cellStyle name="Lien hypertexte visité 33" xfId="329" xr:uid="{00000000-0005-0000-0000-00001B010000}"/>
    <cellStyle name="Lien hypertexte visité 330" xfId="330" xr:uid="{00000000-0005-0000-0000-00001C010000}"/>
    <cellStyle name="Lien hypertexte visité 331" xfId="331" xr:uid="{00000000-0005-0000-0000-00001D010000}"/>
    <cellStyle name="Lien hypertexte visité 332" xfId="332" xr:uid="{00000000-0005-0000-0000-00001E010000}"/>
    <cellStyle name="Lien hypertexte visité 333" xfId="333" xr:uid="{00000000-0005-0000-0000-00001F010000}"/>
    <cellStyle name="Lien hypertexte visité 334" xfId="334" xr:uid="{00000000-0005-0000-0000-000020010000}"/>
    <cellStyle name="Lien hypertexte visité 335" xfId="335" xr:uid="{00000000-0005-0000-0000-000021010000}"/>
    <cellStyle name="Lien hypertexte visité 336" xfId="336" xr:uid="{00000000-0005-0000-0000-000022010000}"/>
    <cellStyle name="Lien hypertexte visité 337" xfId="337" xr:uid="{00000000-0005-0000-0000-000023010000}"/>
    <cellStyle name="Lien hypertexte visité 338" xfId="338" xr:uid="{00000000-0005-0000-0000-000024010000}"/>
    <cellStyle name="Lien hypertexte visité 339" xfId="339" xr:uid="{00000000-0005-0000-0000-000025010000}"/>
    <cellStyle name="Lien hypertexte visité 34" xfId="340" xr:uid="{00000000-0005-0000-0000-000026010000}"/>
    <cellStyle name="Lien hypertexte visité 340" xfId="341" xr:uid="{00000000-0005-0000-0000-000027010000}"/>
    <cellStyle name="Lien hypertexte visité 341" xfId="342" xr:uid="{00000000-0005-0000-0000-000028010000}"/>
    <cellStyle name="Lien hypertexte visité 342" xfId="343" xr:uid="{00000000-0005-0000-0000-000029010000}"/>
    <cellStyle name="Lien hypertexte visité 343" xfId="344" xr:uid="{00000000-0005-0000-0000-00002A010000}"/>
    <cellStyle name="Lien hypertexte visité 344" xfId="345" xr:uid="{00000000-0005-0000-0000-00002B010000}"/>
    <cellStyle name="Lien hypertexte visité 345" xfId="346" xr:uid="{00000000-0005-0000-0000-00002C010000}"/>
    <cellStyle name="Lien hypertexte visité 346" xfId="347" xr:uid="{00000000-0005-0000-0000-00002D010000}"/>
    <cellStyle name="Lien hypertexte visité 347" xfId="348" xr:uid="{00000000-0005-0000-0000-00002E010000}"/>
    <cellStyle name="Lien hypertexte visité 348" xfId="349" xr:uid="{00000000-0005-0000-0000-00002F010000}"/>
    <cellStyle name="Lien hypertexte visité 349" xfId="350" xr:uid="{00000000-0005-0000-0000-000030010000}"/>
    <cellStyle name="Lien hypertexte visité 35" xfId="351" xr:uid="{00000000-0005-0000-0000-000031010000}"/>
    <cellStyle name="Lien hypertexte visité 350" xfId="352" xr:uid="{00000000-0005-0000-0000-000032010000}"/>
    <cellStyle name="Lien hypertexte visité 351" xfId="353" xr:uid="{00000000-0005-0000-0000-000033010000}"/>
    <cellStyle name="Lien hypertexte visité 352" xfId="354" xr:uid="{00000000-0005-0000-0000-000034010000}"/>
    <cellStyle name="Lien hypertexte visité 353" xfId="355" xr:uid="{00000000-0005-0000-0000-000035010000}"/>
    <cellStyle name="Lien hypertexte visité 354" xfId="356" xr:uid="{00000000-0005-0000-0000-000036010000}"/>
    <cellStyle name="Lien hypertexte visité 355" xfId="357" xr:uid="{00000000-0005-0000-0000-000037010000}"/>
    <cellStyle name="Lien hypertexte visité 356" xfId="358" xr:uid="{00000000-0005-0000-0000-000038010000}"/>
    <cellStyle name="Lien hypertexte visité 357" xfId="359" xr:uid="{00000000-0005-0000-0000-000039010000}"/>
    <cellStyle name="Lien hypertexte visité 358" xfId="360" xr:uid="{00000000-0005-0000-0000-00003A010000}"/>
    <cellStyle name="Lien hypertexte visité 359" xfId="361" xr:uid="{00000000-0005-0000-0000-00003B010000}"/>
    <cellStyle name="Lien hypertexte visité 36" xfId="362" xr:uid="{00000000-0005-0000-0000-00003C010000}"/>
    <cellStyle name="Lien hypertexte visité 360" xfId="363" xr:uid="{00000000-0005-0000-0000-00003D010000}"/>
    <cellStyle name="Lien hypertexte visité 361" xfId="364" xr:uid="{00000000-0005-0000-0000-00003E010000}"/>
    <cellStyle name="Lien hypertexte visité 362" xfId="365" xr:uid="{00000000-0005-0000-0000-00003F010000}"/>
    <cellStyle name="Lien hypertexte visité 363" xfId="366" xr:uid="{00000000-0005-0000-0000-000040010000}"/>
    <cellStyle name="Lien hypertexte visité 364" xfId="367" xr:uid="{00000000-0005-0000-0000-000041010000}"/>
    <cellStyle name="Lien hypertexte visité 365" xfId="368" xr:uid="{00000000-0005-0000-0000-000042010000}"/>
    <cellStyle name="Lien hypertexte visité 366" xfId="369" xr:uid="{00000000-0005-0000-0000-000043010000}"/>
    <cellStyle name="Lien hypertexte visité 367" xfId="370" xr:uid="{00000000-0005-0000-0000-000044010000}"/>
    <cellStyle name="Lien hypertexte visité 368" xfId="371" xr:uid="{00000000-0005-0000-0000-000045010000}"/>
    <cellStyle name="Lien hypertexte visité 369" xfId="372" xr:uid="{00000000-0005-0000-0000-000046010000}"/>
    <cellStyle name="Lien hypertexte visité 37" xfId="373" xr:uid="{00000000-0005-0000-0000-000047010000}"/>
    <cellStyle name="Lien hypertexte visité 370" xfId="374" xr:uid="{00000000-0005-0000-0000-000048010000}"/>
    <cellStyle name="Lien hypertexte visité 371" xfId="375" xr:uid="{00000000-0005-0000-0000-000049010000}"/>
    <cellStyle name="Lien hypertexte visité 372" xfId="376" xr:uid="{00000000-0005-0000-0000-00004A010000}"/>
    <cellStyle name="Lien hypertexte visité 373" xfId="377" xr:uid="{00000000-0005-0000-0000-00004B010000}"/>
    <cellStyle name="Lien hypertexte visité 374" xfId="378" xr:uid="{00000000-0005-0000-0000-00004C010000}"/>
    <cellStyle name="Lien hypertexte visité 375" xfId="379" xr:uid="{00000000-0005-0000-0000-00004D010000}"/>
    <cellStyle name="Lien hypertexte visité 376" xfId="380" xr:uid="{00000000-0005-0000-0000-00004E010000}"/>
    <cellStyle name="Lien hypertexte visité 377" xfId="381" xr:uid="{00000000-0005-0000-0000-00004F010000}"/>
    <cellStyle name="Lien hypertexte visité 378" xfId="382" xr:uid="{00000000-0005-0000-0000-000050010000}"/>
    <cellStyle name="Lien hypertexte visité 379" xfId="383" xr:uid="{00000000-0005-0000-0000-000051010000}"/>
    <cellStyle name="Lien hypertexte visité 38" xfId="384" xr:uid="{00000000-0005-0000-0000-000052010000}"/>
    <cellStyle name="Lien hypertexte visité 380" xfId="385" xr:uid="{00000000-0005-0000-0000-000053010000}"/>
    <cellStyle name="Lien hypertexte visité 381" xfId="386" xr:uid="{00000000-0005-0000-0000-000054010000}"/>
    <cellStyle name="Lien hypertexte visité 382" xfId="387" xr:uid="{00000000-0005-0000-0000-000055010000}"/>
    <cellStyle name="Lien hypertexte visité 383" xfId="388" xr:uid="{00000000-0005-0000-0000-000056010000}"/>
    <cellStyle name="Lien hypertexte visité 384" xfId="389" xr:uid="{00000000-0005-0000-0000-000057010000}"/>
    <cellStyle name="Lien hypertexte visité 385" xfId="390" xr:uid="{00000000-0005-0000-0000-000058010000}"/>
    <cellStyle name="Lien hypertexte visité 386" xfId="391" xr:uid="{00000000-0005-0000-0000-000059010000}"/>
    <cellStyle name="Lien hypertexte visité 387" xfId="392" xr:uid="{00000000-0005-0000-0000-00005A010000}"/>
    <cellStyle name="Lien hypertexte visité 388" xfId="393" xr:uid="{00000000-0005-0000-0000-00005B010000}"/>
    <cellStyle name="Lien hypertexte visité 389" xfId="394" xr:uid="{00000000-0005-0000-0000-00005C010000}"/>
    <cellStyle name="Lien hypertexte visité 39" xfId="395" xr:uid="{00000000-0005-0000-0000-00005D010000}"/>
    <cellStyle name="Lien hypertexte visité 390" xfId="396" xr:uid="{00000000-0005-0000-0000-00005E010000}"/>
    <cellStyle name="Lien hypertexte visité 391" xfId="397" xr:uid="{00000000-0005-0000-0000-00005F010000}"/>
    <cellStyle name="Lien hypertexte visité 392" xfId="398" xr:uid="{00000000-0005-0000-0000-000060010000}"/>
    <cellStyle name="Lien hypertexte visité 393" xfId="399" xr:uid="{00000000-0005-0000-0000-000061010000}"/>
    <cellStyle name="Lien hypertexte visité 394" xfId="400" xr:uid="{00000000-0005-0000-0000-000062010000}"/>
    <cellStyle name="Lien hypertexte visité 395" xfId="401" xr:uid="{00000000-0005-0000-0000-000063010000}"/>
    <cellStyle name="Lien hypertexte visité 396" xfId="402" xr:uid="{00000000-0005-0000-0000-000064010000}"/>
    <cellStyle name="Lien hypertexte visité 397" xfId="403" xr:uid="{00000000-0005-0000-0000-000065010000}"/>
    <cellStyle name="Lien hypertexte visité 398" xfId="404" xr:uid="{00000000-0005-0000-0000-000066010000}"/>
    <cellStyle name="Lien hypertexte visité 399" xfId="405" xr:uid="{00000000-0005-0000-0000-000067010000}"/>
    <cellStyle name="Lien hypertexte visité 4" xfId="406" xr:uid="{00000000-0005-0000-0000-000068010000}"/>
    <cellStyle name="Lien hypertexte visité 40" xfId="407" xr:uid="{00000000-0005-0000-0000-000069010000}"/>
    <cellStyle name="Lien hypertexte visité 400" xfId="408" xr:uid="{00000000-0005-0000-0000-00006A010000}"/>
    <cellStyle name="Lien hypertexte visité 401" xfId="409" xr:uid="{00000000-0005-0000-0000-00006B010000}"/>
    <cellStyle name="Lien hypertexte visité 402" xfId="410" xr:uid="{00000000-0005-0000-0000-00006C010000}"/>
    <cellStyle name="Lien hypertexte visité 403" xfId="411" xr:uid="{00000000-0005-0000-0000-00006D010000}"/>
    <cellStyle name="Lien hypertexte visité 404" xfId="412" xr:uid="{00000000-0005-0000-0000-00006E010000}"/>
    <cellStyle name="Lien hypertexte visité 405" xfId="413" xr:uid="{00000000-0005-0000-0000-00006F010000}"/>
    <cellStyle name="Lien hypertexte visité 406" xfId="414" xr:uid="{00000000-0005-0000-0000-000070010000}"/>
    <cellStyle name="Lien hypertexte visité 407" xfId="415" xr:uid="{00000000-0005-0000-0000-000071010000}"/>
    <cellStyle name="Lien hypertexte visité 408" xfId="416" xr:uid="{00000000-0005-0000-0000-000072010000}"/>
    <cellStyle name="Lien hypertexte visité 409" xfId="417" xr:uid="{00000000-0005-0000-0000-000073010000}"/>
    <cellStyle name="Lien hypertexte visité 41" xfId="418" xr:uid="{00000000-0005-0000-0000-000074010000}"/>
    <cellStyle name="Lien hypertexte visité 410" xfId="419" xr:uid="{00000000-0005-0000-0000-000075010000}"/>
    <cellStyle name="Lien hypertexte visité 411" xfId="420" xr:uid="{00000000-0005-0000-0000-000076010000}"/>
    <cellStyle name="Lien hypertexte visité 412" xfId="421" xr:uid="{00000000-0005-0000-0000-000077010000}"/>
    <cellStyle name="Lien hypertexte visité 413" xfId="422" xr:uid="{00000000-0005-0000-0000-000078010000}"/>
    <cellStyle name="Lien hypertexte visité 414" xfId="423" xr:uid="{00000000-0005-0000-0000-000079010000}"/>
    <cellStyle name="Lien hypertexte visité 415" xfId="424" xr:uid="{00000000-0005-0000-0000-00007A010000}"/>
    <cellStyle name="Lien hypertexte visité 416" xfId="425" xr:uid="{00000000-0005-0000-0000-00007B010000}"/>
    <cellStyle name="Lien hypertexte visité 417" xfId="426" xr:uid="{00000000-0005-0000-0000-00007C010000}"/>
    <cellStyle name="Lien hypertexte visité 418" xfId="427" xr:uid="{00000000-0005-0000-0000-00007D010000}"/>
    <cellStyle name="Lien hypertexte visité 419" xfId="428" xr:uid="{00000000-0005-0000-0000-00007E010000}"/>
    <cellStyle name="Lien hypertexte visité 42" xfId="429" xr:uid="{00000000-0005-0000-0000-00007F010000}"/>
    <cellStyle name="Lien hypertexte visité 420" xfId="430" xr:uid="{00000000-0005-0000-0000-000080010000}"/>
    <cellStyle name="Lien hypertexte visité 421" xfId="431" xr:uid="{00000000-0005-0000-0000-000081010000}"/>
    <cellStyle name="Lien hypertexte visité 422" xfId="432" xr:uid="{00000000-0005-0000-0000-000082010000}"/>
    <cellStyle name="Lien hypertexte visité 423" xfId="433" xr:uid="{00000000-0005-0000-0000-000083010000}"/>
    <cellStyle name="Lien hypertexte visité 424" xfId="434" xr:uid="{00000000-0005-0000-0000-000084010000}"/>
    <cellStyle name="Lien hypertexte visité 425" xfId="435" xr:uid="{00000000-0005-0000-0000-000085010000}"/>
    <cellStyle name="Lien hypertexte visité 426" xfId="436" xr:uid="{00000000-0005-0000-0000-000086010000}"/>
    <cellStyle name="Lien hypertexte visité 427" xfId="437" xr:uid="{00000000-0005-0000-0000-000087010000}"/>
    <cellStyle name="Lien hypertexte visité 428" xfId="438" xr:uid="{00000000-0005-0000-0000-000088010000}"/>
    <cellStyle name="Lien hypertexte visité 429" xfId="439" xr:uid="{00000000-0005-0000-0000-000089010000}"/>
    <cellStyle name="Lien hypertexte visité 43" xfId="440" xr:uid="{00000000-0005-0000-0000-00008A010000}"/>
    <cellStyle name="Lien hypertexte visité 430" xfId="441" xr:uid="{00000000-0005-0000-0000-00008B010000}"/>
    <cellStyle name="Lien hypertexte visité 431" xfId="442" xr:uid="{00000000-0005-0000-0000-00008C010000}"/>
    <cellStyle name="Lien hypertexte visité 432" xfId="443" xr:uid="{00000000-0005-0000-0000-00008D010000}"/>
    <cellStyle name="Lien hypertexte visité 433" xfId="444" xr:uid="{00000000-0005-0000-0000-00008E010000}"/>
    <cellStyle name="Lien hypertexte visité 434" xfId="445" xr:uid="{00000000-0005-0000-0000-00008F010000}"/>
    <cellStyle name="Lien hypertexte visité 435" xfId="446" xr:uid="{00000000-0005-0000-0000-000090010000}"/>
    <cellStyle name="Lien hypertexte visité 436" xfId="447" xr:uid="{00000000-0005-0000-0000-000091010000}"/>
    <cellStyle name="Lien hypertexte visité 437" xfId="448" xr:uid="{00000000-0005-0000-0000-000092010000}"/>
    <cellStyle name="Lien hypertexte visité 438" xfId="449" xr:uid="{00000000-0005-0000-0000-000093010000}"/>
    <cellStyle name="Lien hypertexte visité 439" xfId="450" xr:uid="{00000000-0005-0000-0000-000094010000}"/>
    <cellStyle name="Lien hypertexte visité 44" xfId="451" xr:uid="{00000000-0005-0000-0000-000095010000}"/>
    <cellStyle name="Lien hypertexte visité 440" xfId="452" xr:uid="{00000000-0005-0000-0000-000096010000}"/>
    <cellStyle name="Lien hypertexte visité 441" xfId="453" xr:uid="{00000000-0005-0000-0000-000097010000}"/>
    <cellStyle name="Lien hypertexte visité 442" xfId="454" xr:uid="{00000000-0005-0000-0000-000098010000}"/>
    <cellStyle name="Lien hypertexte visité 443" xfId="455" xr:uid="{00000000-0005-0000-0000-000099010000}"/>
    <cellStyle name="Lien hypertexte visité 444" xfId="456" xr:uid="{00000000-0005-0000-0000-00009A010000}"/>
    <cellStyle name="Lien hypertexte visité 445" xfId="457" xr:uid="{00000000-0005-0000-0000-00009B010000}"/>
    <cellStyle name="Lien hypertexte visité 446" xfId="458" xr:uid="{00000000-0005-0000-0000-00009C010000}"/>
    <cellStyle name="Lien hypertexte visité 447" xfId="459" xr:uid="{00000000-0005-0000-0000-00009D010000}"/>
    <cellStyle name="Lien hypertexte visité 448" xfId="460" xr:uid="{00000000-0005-0000-0000-00009E010000}"/>
    <cellStyle name="Lien hypertexte visité 449" xfId="461" xr:uid="{00000000-0005-0000-0000-00009F010000}"/>
    <cellStyle name="Lien hypertexte visité 45" xfId="462" xr:uid="{00000000-0005-0000-0000-0000A0010000}"/>
    <cellStyle name="Lien hypertexte visité 450" xfId="463" xr:uid="{00000000-0005-0000-0000-0000A1010000}"/>
    <cellStyle name="Lien hypertexte visité 451" xfId="464" xr:uid="{00000000-0005-0000-0000-0000A2010000}"/>
    <cellStyle name="Lien hypertexte visité 452" xfId="465" xr:uid="{00000000-0005-0000-0000-0000A3010000}"/>
    <cellStyle name="Lien hypertexte visité 453" xfId="466" xr:uid="{00000000-0005-0000-0000-0000A4010000}"/>
    <cellStyle name="Lien hypertexte visité 454" xfId="467" xr:uid="{00000000-0005-0000-0000-0000A5010000}"/>
    <cellStyle name="Lien hypertexte visité 455" xfId="468" xr:uid="{00000000-0005-0000-0000-0000A6010000}"/>
    <cellStyle name="Lien hypertexte visité 456" xfId="469" xr:uid="{00000000-0005-0000-0000-0000A7010000}"/>
    <cellStyle name="Lien hypertexte visité 457" xfId="470" xr:uid="{00000000-0005-0000-0000-0000A8010000}"/>
    <cellStyle name="Lien hypertexte visité 458" xfId="471" xr:uid="{00000000-0005-0000-0000-0000A9010000}"/>
    <cellStyle name="Lien hypertexte visité 459" xfId="472" xr:uid="{00000000-0005-0000-0000-0000AA010000}"/>
    <cellStyle name="Lien hypertexte visité 46" xfId="473" xr:uid="{00000000-0005-0000-0000-0000AB010000}"/>
    <cellStyle name="Lien hypertexte visité 460" xfId="474" xr:uid="{00000000-0005-0000-0000-0000AC010000}"/>
    <cellStyle name="Lien hypertexte visité 461" xfId="475" xr:uid="{00000000-0005-0000-0000-0000AD010000}"/>
    <cellStyle name="Lien hypertexte visité 462" xfId="476" xr:uid="{00000000-0005-0000-0000-0000AE010000}"/>
    <cellStyle name="Lien hypertexte visité 463" xfId="477" xr:uid="{00000000-0005-0000-0000-0000AF010000}"/>
    <cellStyle name="Lien hypertexte visité 464" xfId="478" xr:uid="{00000000-0005-0000-0000-0000B0010000}"/>
    <cellStyle name="Lien hypertexte visité 465" xfId="479" xr:uid="{00000000-0005-0000-0000-0000B1010000}"/>
    <cellStyle name="Lien hypertexte visité 466" xfId="480" xr:uid="{00000000-0005-0000-0000-0000B2010000}"/>
    <cellStyle name="Lien hypertexte visité 467" xfId="481" xr:uid="{00000000-0005-0000-0000-0000B3010000}"/>
    <cellStyle name="Lien hypertexte visité 468" xfId="482" xr:uid="{00000000-0005-0000-0000-0000B4010000}"/>
    <cellStyle name="Lien hypertexte visité 469" xfId="483" xr:uid="{00000000-0005-0000-0000-0000B5010000}"/>
    <cellStyle name="Lien hypertexte visité 47" xfId="484" xr:uid="{00000000-0005-0000-0000-0000B6010000}"/>
    <cellStyle name="Lien hypertexte visité 470" xfId="485" xr:uid="{00000000-0005-0000-0000-0000B7010000}"/>
    <cellStyle name="Lien hypertexte visité 471" xfId="486" xr:uid="{00000000-0005-0000-0000-0000B8010000}"/>
    <cellStyle name="Lien hypertexte visité 472" xfId="487" xr:uid="{00000000-0005-0000-0000-0000B9010000}"/>
    <cellStyle name="Lien hypertexte visité 473" xfId="488" xr:uid="{00000000-0005-0000-0000-0000BA010000}"/>
    <cellStyle name="Lien hypertexte visité 474" xfId="489" xr:uid="{00000000-0005-0000-0000-0000BB010000}"/>
    <cellStyle name="Lien hypertexte visité 475" xfId="490" xr:uid="{00000000-0005-0000-0000-0000BC010000}"/>
    <cellStyle name="Lien hypertexte visité 476" xfId="491" xr:uid="{00000000-0005-0000-0000-0000BD010000}"/>
    <cellStyle name="Lien hypertexte visité 477" xfId="492" xr:uid="{00000000-0005-0000-0000-0000BE010000}"/>
    <cellStyle name="Lien hypertexte visité 478" xfId="493" xr:uid="{00000000-0005-0000-0000-0000BF010000}"/>
    <cellStyle name="Lien hypertexte visité 479" xfId="494" xr:uid="{00000000-0005-0000-0000-0000C0010000}"/>
    <cellStyle name="Lien hypertexte visité 48" xfId="495" xr:uid="{00000000-0005-0000-0000-0000C1010000}"/>
    <cellStyle name="Lien hypertexte visité 480" xfId="496" xr:uid="{00000000-0005-0000-0000-0000C2010000}"/>
    <cellStyle name="Lien hypertexte visité 481" xfId="497" xr:uid="{00000000-0005-0000-0000-0000C3010000}"/>
    <cellStyle name="Lien hypertexte visité 482" xfId="498" xr:uid="{00000000-0005-0000-0000-0000C4010000}"/>
    <cellStyle name="Lien hypertexte visité 483" xfId="499" xr:uid="{00000000-0005-0000-0000-0000C5010000}"/>
    <cellStyle name="Lien hypertexte visité 484" xfId="500" xr:uid="{00000000-0005-0000-0000-0000C6010000}"/>
    <cellStyle name="Lien hypertexte visité 485" xfId="501" xr:uid="{00000000-0005-0000-0000-0000C7010000}"/>
    <cellStyle name="Lien hypertexte visité 486" xfId="502" xr:uid="{00000000-0005-0000-0000-0000C8010000}"/>
    <cellStyle name="Lien hypertexte visité 487" xfId="503" xr:uid="{00000000-0005-0000-0000-0000C9010000}"/>
    <cellStyle name="Lien hypertexte visité 488" xfId="504" xr:uid="{00000000-0005-0000-0000-0000CA010000}"/>
    <cellStyle name="Lien hypertexte visité 489" xfId="505" xr:uid="{00000000-0005-0000-0000-0000CB010000}"/>
    <cellStyle name="Lien hypertexte visité 49" xfId="506" xr:uid="{00000000-0005-0000-0000-0000CC010000}"/>
    <cellStyle name="Lien hypertexte visité 490" xfId="507" xr:uid="{00000000-0005-0000-0000-0000CD010000}"/>
    <cellStyle name="Lien hypertexte visité 491" xfId="508" xr:uid="{00000000-0005-0000-0000-0000CE010000}"/>
    <cellStyle name="Lien hypertexte visité 492" xfId="509" xr:uid="{00000000-0005-0000-0000-0000CF010000}"/>
    <cellStyle name="Lien hypertexte visité 493" xfId="510" xr:uid="{00000000-0005-0000-0000-0000D0010000}"/>
    <cellStyle name="Lien hypertexte visité 494" xfId="511" xr:uid="{00000000-0005-0000-0000-0000D1010000}"/>
    <cellStyle name="Lien hypertexte visité 495" xfId="512" xr:uid="{00000000-0005-0000-0000-0000D2010000}"/>
    <cellStyle name="Lien hypertexte visité 496" xfId="513" xr:uid="{00000000-0005-0000-0000-0000D3010000}"/>
    <cellStyle name="Lien hypertexte visité 497" xfId="514" xr:uid="{00000000-0005-0000-0000-0000D4010000}"/>
    <cellStyle name="Lien hypertexte visité 498" xfId="515" xr:uid="{00000000-0005-0000-0000-0000D5010000}"/>
    <cellStyle name="Lien hypertexte visité 499" xfId="516" xr:uid="{00000000-0005-0000-0000-0000D6010000}"/>
    <cellStyle name="Lien hypertexte visité 5" xfId="517" xr:uid="{00000000-0005-0000-0000-0000D7010000}"/>
    <cellStyle name="Lien hypertexte visité 50" xfId="518" xr:uid="{00000000-0005-0000-0000-0000D8010000}"/>
    <cellStyle name="Lien hypertexte visité 500" xfId="519" xr:uid="{00000000-0005-0000-0000-0000D9010000}"/>
    <cellStyle name="Lien hypertexte visité 501" xfId="520" xr:uid="{00000000-0005-0000-0000-0000DA010000}"/>
    <cellStyle name="Lien hypertexte visité 502" xfId="521" xr:uid="{00000000-0005-0000-0000-0000DB010000}"/>
    <cellStyle name="Lien hypertexte visité 503" xfId="522" xr:uid="{00000000-0005-0000-0000-0000DC010000}"/>
    <cellStyle name="Lien hypertexte visité 504" xfId="523" xr:uid="{00000000-0005-0000-0000-0000DD010000}"/>
    <cellStyle name="Lien hypertexte visité 505" xfId="524" xr:uid="{00000000-0005-0000-0000-0000DE010000}"/>
    <cellStyle name="Lien hypertexte visité 506" xfId="525" xr:uid="{00000000-0005-0000-0000-0000DF010000}"/>
    <cellStyle name="Lien hypertexte visité 507" xfId="526" xr:uid="{00000000-0005-0000-0000-0000E0010000}"/>
    <cellStyle name="Lien hypertexte visité 508" xfId="527" xr:uid="{00000000-0005-0000-0000-0000E1010000}"/>
    <cellStyle name="Lien hypertexte visité 509" xfId="528" xr:uid="{00000000-0005-0000-0000-0000E2010000}"/>
    <cellStyle name="Lien hypertexte visité 51" xfId="529" xr:uid="{00000000-0005-0000-0000-0000E3010000}"/>
    <cellStyle name="Lien hypertexte visité 510" xfId="530" xr:uid="{00000000-0005-0000-0000-0000E4010000}"/>
    <cellStyle name="Lien hypertexte visité 511" xfId="531" xr:uid="{00000000-0005-0000-0000-0000E5010000}"/>
    <cellStyle name="Lien hypertexte visité 512" xfId="532" xr:uid="{00000000-0005-0000-0000-0000E6010000}"/>
    <cellStyle name="Lien hypertexte visité 513" xfId="533" xr:uid="{00000000-0005-0000-0000-0000E7010000}"/>
    <cellStyle name="Lien hypertexte visité 514" xfId="534" xr:uid="{00000000-0005-0000-0000-0000E8010000}"/>
    <cellStyle name="Lien hypertexte visité 515" xfId="535" xr:uid="{00000000-0005-0000-0000-0000E9010000}"/>
    <cellStyle name="Lien hypertexte visité 516" xfId="536" xr:uid="{00000000-0005-0000-0000-0000EA010000}"/>
    <cellStyle name="Lien hypertexte visité 517" xfId="537" xr:uid="{00000000-0005-0000-0000-0000EB010000}"/>
    <cellStyle name="Lien hypertexte visité 518" xfId="538" xr:uid="{00000000-0005-0000-0000-0000EC010000}"/>
    <cellStyle name="Lien hypertexte visité 519" xfId="539" xr:uid="{00000000-0005-0000-0000-0000ED010000}"/>
    <cellStyle name="Lien hypertexte visité 52" xfId="540" xr:uid="{00000000-0005-0000-0000-0000EE010000}"/>
    <cellStyle name="Lien hypertexte visité 520" xfId="541" xr:uid="{00000000-0005-0000-0000-0000EF010000}"/>
    <cellStyle name="Lien hypertexte visité 521" xfId="542" xr:uid="{00000000-0005-0000-0000-0000F0010000}"/>
    <cellStyle name="Lien hypertexte visité 522" xfId="543" xr:uid="{00000000-0005-0000-0000-0000F1010000}"/>
    <cellStyle name="Lien hypertexte visité 523" xfId="544" xr:uid="{00000000-0005-0000-0000-0000F2010000}"/>
    <cellStyle name="Lien hypertexte visité 524" xfId="545" xr:uid="{00000000-0005-0000-0000-0000F3010000}"/>
    <cellStyle name="Lien hypertexte visité 525" xfId="546" xr:uid="{00000000-0005-0000-0000-0000F4010000}"/>
    <cellStyle name="Lien hypertexte visité 526" xfId="547" xr:uid="{00000000-0005-0000-0000-0000F5010000}"/>
    <cellStyle name="Lien hypertexte visité 527" xfId="548" xr:uid="{00000000-0005-0000-0000-0000F6010000}"/>
    <cellStyle name="Lien hypertexte visité 528" xfId="549" xr:uid="{00000000-0005-0000-0000-0000F7010000}"/>
    <cellStyle name="Lien hypertexte visité 529" xfId="550" xr:uid="{00000000-0005-0000-0000-0000F8010000}"/>
    <cellStyle name="Lien hypertexte visité 53" xfId="551" xr:uid="{00000000-0005-0000-0000-0000F9010000}"/>
    <cellStyle name="Lien hypertexte visité 530" xfId="552" xr:uid="{00000000-0005-0000-0000-0000FA010000}"/>
    <cellStyle name="Lien hypertexte visité 531" xfId="553" xr:uid="{00000000-0005-0000-0000-0000FB010000}"/>
    <cellStyle name="Lien hypertexte visité 532" xfId="554" xr:uid="{00000000-0005-0000-0000-0000FC010000}"/>
    <cellStyle name="Lien hypertexte visité 533" xfId="555" xr:uid="{00000000-0005-0000-0000-0000FD010000}"/>
    <cellStyle name="Lien hypertexte visité 534" xfId="556" xr:uid="{00000000-0005-0000-0000-0000FE010000}"/>
    <cellStyle name="Lien hypertexte visité 535" xfId="557" xr:uid="{00000000-0005-0000-0000-0000FF010000}"/>
    <cellStyle name="Lien hypertexte visité 536" xfId="558" xr:uid="{00000000-0005-0000-0000-000000020000}"/>
    <cellStyle name="Lien hypertexte visité 537" xfId="559" xr:uid="{00000000-0005-0000-0000-000001020000}"/>
    <cellStyle name="Lien hypertexte visité 538" xfId="560" xr:uid="{00000000-0005-0000-0000-000002020000}"/>
    <cellStyle name="Lien hypertexte visité 539" xfId="561" xr:uid="{00000000-0005-0000-0000-000003020000}"/>
    <cellStyle name="Lien hypertexte visité 54" xfId="562" xr:uid="{00000000-0005-0000-0000-000004020000}"/>
    <cellStyle name="Lien hypertexte visité 540" xfId="563" xr:uid="{00000000-0005-0000-0000-000005020000}"/>
    <cellStyle name="Lien hypertexte visité 541" xfId="564" xr:uid="{00000000-0005-0000-0000-000006020000}"/>
    <cellStyle name="Lien hypertexte visité 542" xfId="565" xr:uid="{00000000-0005-0000-0000-000007020000}"/>
    <cellStyle name="Lien hypertexte visité 543" xfId="566" xr:uid="{00000000-0005-0000-0000-000008020000}"/>
    <cellStyle name="Lien hypertexte visité 544" xfId="567" xr:uid="{00000000-0005-0000-0000-000009020000}"/>
    <cellStyle name="Lien hypertexte visité 545" xfId="568" xr:uid="{00000000-0005-0000-0000-00000A020000}"/>
    <cellStyle name="Lien hypertexte visité 546" xfId="569" xr:uid="{00000000-0005-0000-0000-00000B020000}"/>
    <cellStyle name="Lien hypertexte visité 547" xfId="570" xr:uid="{00000000-0005-0000-0000-00000C020000}"/>
    <cellStyle name="Lien hypertexte visité 548" xfId="571" xr:uid="{00000000-0005-0000-0000-00000D020000}"/>
    <cellStyle name="Lien hypertexte visité 549" xfId="572" xr:uid="{00000000-0005-0000-0000-00000E020000}"/>
    <cellStyle name="Lien hypertexte visité 55" xfId="573" xr:uid="{00000000-0005-0000-0000-00000F020000}"/>
    <cellStyle name="Lien hypertexte visité 550" xfId="574" xr:uid="{00000000-0005-0000-0000-000010020000}"/>
    <cellStyle name="Lien hypertexte visité 551" xfId="575" xr:uid="{00000000-0005-0000-0000-000011020000}"/>
    <cellStyle name="Lien hypertexte visité 552" xfId="576" xr:uid="{00000000-0005-0000-0000-000012020000}"/>
    <cellStyle name="Lien hypertexte visité 553" xfId="577" xr:uid="{00000000-0005-0000-0000-000013020000}"/>
    <cellStyle name="Lien hypertexte visité 554" xfId="578" xr:uid="{00000000-0005-0000-0000-000014020000}"/>
    <cellStyle name="Lien hypertexte visité 555" xfId="579" xr:uid="{00000000-0005-0000-0000-000015020000}"/>
    <cellStyle name="Lien hypertexte visité 556" xfId="580" xr:uid="{00000000-0005-0000-0000-000016020000}"/>
    <cellStyle name="Lien hypertexte visité 557" xfId="581" xr:uid="{00000000-0005-0000-0000-000017020000}"/>
    <cellStyle name="Lien hypertexte visité 558" xfId="582" xr:uid="{00000000-0005-0000-0000-000018020000}"/>
    <cellStyle name="Lien hypertexte visité 559" xfId="583" xr:uid="{00000000-0005-0000-0000-000019020000}"/>
    <cellStyle name="Lien hypertexte visité 56" xfId="584" xr:uid="{00000000-0005-0000-0000-00001A020000}"/>
    <cellStyle name="Lien hypertexte visité 560" xfId="585" xr:uid="{00000000-0005-0000-0000-00001B020000}"/>
    <cellStyle name="Lien hypertexte visité 561" xfId="586" xr:uid="{00000000-0005-0000-0000-00001C020000}"/>
    <cellStyle name="Lien hypertexte visité 562" xfId="587" xr:uid="{00000000-0005-0000-0000-00001D020000}"/>
    <cellStyle name="Lien hypertexte visité 563" xfId="588" xr:uid="{00000000-0005-0000-0000-00001E020000}"/>
    <cellStyle name="Lien hypertexte visité 564" xfId="589" xr:uid="{00000000-0005-0000-0000-00001F020000}"/>
    <cellStyle name="Lien hypertexte visité 565" xfId="590" xr:uid="{00000000-0005-0000-0000-000020020000}"/>
    <cellStyle name="Lien hypertexte visité 566" xfId="591" xr:uid="{00000000-0005-0000-0000-000021020000}"/>
    <cellStyle name="Lien hypertexte visité 567" xfId="592" xr:uid="{00000000-0005-0000-0000-000022020000}"/>
    <cellStyle name="Lien hypertexte visité 568" xfId="593" xr:uid="{00000000-0005-0000-0000-000023020000}"/>
    <cellStyle name="Lien hypertexte visité 569" xfId="594" xr:uid="{00000000-0005-0000-0000-000024020000}"/>
    <cellStyle name="Lien hypertexte visité 57" xfId="595" xr:uid="{00000000-0005-0000-0000-000025020000}"/>
    <cellStyle name="Lien hypertexte visité 570" xfId="596" xr:uid="{00000000-0005-0000-0000-000026020000}"/>
    <cellStyle name="Lien hypertexte visité 571" xfId="597" xr:uid="{00000000-0005-0000-0000-000027020000}"/>
    <cellStyle name="Lien hypertexte visité 572" xfId="598" xr:uid="{00000000-0005-0000-0000-000028020000}"/>
    <cellStyle name="Lien hypertexte visité 573" xfId="599" xr:uid="{00000000-0005-0000-0000-000029020000}"/>
    <cellStyle name="Lien hypertexte visité 574" xfId="600" xr:uid="{00000000-0005-0000-0000-00002A020000}"/>
    <cellStyle name="Lien hypertexte visité 575" xfId="601" xr:uid="{00000000-0005-0000-0000-00002B020000}"/>
    <cellStyle name="Lien hypertexte visité 576" xfId="602" xr:uid="{00000000-0005-0000-0000-00002C020000}"/>
    <cellStyle name="Lien hypertexte visité 577" xfId="603" xr:uid="{00000000-0005-0000-0000-00002D020000}"/>
    <cellStyle name="Lien hypertexte visité 578" xfId="604" xr:uid="{00000000-0005-0000-0000-00002E020000}"/>
    <cellStyle name="Lien hypertexte visité 579" xfId="605" xr:uid="{00000000-0005-0000-0000-00002F020000}"/>
    <cellStyle name="Lien hypertexte visité 58" xfId="606" xr:uid="{00000000-0005-0000-0000-000030020000}"/>
    <cellStyle name="Lien hypertexte visité 580" xfId="607" xr:uid="{00000000-0005-0000-0000-000031020000}"/>
    <cellStyle name="Lien hypertexte visité 581" xfId="608" xr:uid="{00000000-0005-0000-0000-000032020000}"/>
    <cellStyle name="Lien hypertexte visité 582" xfId="609" xr:uid="{00000000-0005-0000-0000-000033020000}"/>
    <cellStyle name="Lien hypertexte visité 583" xfId="610" xr:uid="{00000000-0005-0000-0000-000034020000}"/>
    <cellStyle name="Lien hypertexte visité 584" xfId="611" xr:uid="{00000000-0005-0000-0000-000035020000}"/>
    <cellStyle name="Lien hypertexte visité 585" xfId="612" xr:uid="{00000000-0005-0000-0000-000036020000}"/>
    <cellStyle name="Lien hypertexte visité 586" xfId="613" xr:uid="{00000000-0005-0000-0000-000037020000}"/>
    <cellStyle name="Lien hypertexte visité 587" xfId="614" xr:uid="{00000000-0005-0000-0000-000038020000}"/>
    <cellStyle name="Lien hypertexte visité 588" xfId="615" xr:uid="{00000000-0005-0000-0000-000039020000}"/>
    <cellStyle name="Lien hypertexte visité 589" xfId="616" xr:uid="{00000000-0005-0000-0000-00003A020000}"/>
    <cellStyle name="Lien hypertexte visité 59" xfId="617" xr:uid="{00000000-0005-0000-0000-00003B020000}"/>
    <cellStyle name="Lien hypertexte visité 590" xfId="618" xr:uid="{00000000-0005-0000-0000-00003C020000}"/>
    <cellStyle name="Lien hypertexte visité 591" xfId="619" xr:uid="{00000000-0005-0000-0000-00003D020000}"/>
    <cellStyle name="Lien hypertexte visité 592" xfId="620" xr:uid="{00000000-0005-0000-0000-00003E020000}"/>
    <cellStyle name="Lien hypertexte visité 593" xfId="621" xr:uid="{00000000-0005-0000-0000-00003F020000}"/>
    <cellStyle name="Lien hypertexte visité 594" xfId="622" xr:uid="{00000000-0005-0000-0000-000040020000}"/>
    <cellStyle name="Lien hypertexte visité 595" xfId="623" xr:uid="{00000000-0005-0000-0000-000041020000}"/>
    <cellStyle name="Lien hypertexte visité 596" xfId="624" xr:uid="{00000000-0005-0000-0000-000042020000}"/>
    <cellStyle name="Lien hypertexte visité 597" xfId="625" xr:uid="{00000000-0005-0000-0000-000043020000}"/>
    <cellStyle name="Lien hypertexte visité 598" xfId="626" xr:uid="{00000000-0005-0000-0000-000044020000}"/>
    <cellStyle name="Lien hypertexte visité 599" xfId="627" xr:uid="{00000000-0005-0000-0000-000045020000}"/>
    <cellStyle name="Lien hypertexte visité 6" xfId="628" xr:uid="{00000000-0005-0000-0000-000046020000}"/>
    <cellStyle name="Lien hypertexte visité 60" xfId="629" xr:uid="{00000000-0005-0000-0000-000047020000}"/>
    <cellStyle name="Lien hypertexte visité 600" xfId="630" xr:uid="{00000000-0005-0000-0000-000048020000}"/>
    <cellStyle name="Lien hypertexte visité 601" xfId="631" xr:uid="{00000000-0005-0000-0000-000049020000}"/>
    <cellStyle name="Lien hypertexte visité 602" xfId="632" xr:uid="{00000000-0005-0000-0000-00004A020000}"/>
    <cellStyle name="Lien hypertexte visité 603" xfId="633" xr:uid="{00000000-0005-0000-0000-00004B020000}"/>
    <cellStyle name="Lien hypertexte visité 604" xfId="634" xr:uid="{00000000-0005-0000-0000-00004C020000}"/>
    <cellStyle name="Lien hypertexte visité 605" xfId="635" xr:uid="{00000000-0005-0000-0000-00004D020000}"/>
    <cellStyle name="Lien hypertexte visité 606" xfId="636" xr:uid="{00000000-0005-0000-0000-00004E020000}"/>
    <cellStyle name="Lien hypertexte visité 607" xfId="637" xr:uid="{00000000-0005-0000-0000-00004F020000}"/>
    <cellStyle name="Lien hypertexte visité 608" xfId="638" xr:uid="{00000000-0005-0000-0000-000050020000}"/>
    <cellStyle name="Lien hypertexte visité 609" xfId="639" xr:uid="{00000000-0005-0000-0000-000051020000}"/>
    <cellStyle name="Lien hypertexte visité 61" xfId="640" xr:uid="{00000000-0005-0000-0000-000052020000}"/>
    <cellStyle name="Lien hypertexte visité 610" xfId="641" xr:uid="{00000000-0005-0000-0000-000053020000}"/>
    <cellStyle name="Lien hypertexte visité 611" xfId="642" xr:uid="{00000000-0005-0000-0000-000054020000}"/>
    <cellStyle name="Lien hypertexte visité 612" xfId="643" xr:uid="{00000000-0005-0000-0000-000055020000}"/>
    <cellStyle name="Lien hypertexte visité 613" xfId="644" xr:uid="{00000000-0005-0000-0000-000056020000}"/>
    <cellStyle name="Lien hypertexte visité 614" xfId="645" xr:uid="{00000000-0005-0000-0000-000057020000}"/>
    <cellStyle name="Lien hypertexte visité 615" xfId="646" xr:uid="{00000000-0005-0000-0000-000058020000}"/>
    <cellStyle name="Lien hypertexte visité 616" xfId="647" xr:uid="{00000000-0005-0000-0000-000059020000}"/>
    <cellStyle name="Lien hypertexte visité 617" xfId="648" xr:uid="{00000000-0005-0000-0000-00005A020000}"/>
    <cellStyle name="Lien hypertexte visité 618" xfId="649" xr:uid="{00000000-0005-0000-0000-00005B020000}"/>
    <cellStyle name="Lien hypertexte visité 619" xfId="650" xr:uid="{00000000-0005-0000-0000-00005C020000}"/>
    <cellStyle name="Lien hypertexte visité 62" xfId="651" xr:uid="{00000000-0005-0000-0000-00005D020000}"/>
    <cellStyle name="Lien hypertexte visité 620" xfId="652" xr:uid="{00000000-0005-0000-0000-00005E020000}"/>
    <cellStyle name="Lien hypertexte visité 621" xfId="653" xr:uid="{00000000-0005-0000-0000-00005F020000}"/>
    <cellStyle name="Lien hypertexte visité 622" xfId="654" xr:uid="{00000000-0005-0000-0000-000060020000}"/>
    <cellStyle name="Lien hypertexte visité 623" xfId="655" xr:uid="{00000000-0005-0000-0000-000061020000}"/>
    <cellStyle name="Lien hypertexte visité 624" xfId="656" xr:uid="{00000000-0005-0000-0000-000062020000}"/>
    <cellStyle name="Lien hypertexte visité 625" xfId="657" xr:uid="{00000000-0005-0000-0000-000063020000}"/>
    <cellStyle name="Lien hypertexte visité 626" xfId="658" xr:uid="{00000000-0005-0000-0000-000064020000}"/>
    <cellStyle name="Lien hypertexte visité 627" xfId="659" xr:uid="{00000000-0005-0000-0000-000065020000}"/>
    <cellStyle name="Lien hypertexte visité 628" xfId="660" xr:uid="{00000000-0005-0000-0000-000066020000}"/>
    <cellStyle name="Lien hypertexte visité 629" xfId="661" xr:uid="{00000000-0005-0000-0000-000067020000}"/>
    <cellStyle name="Lien hypertexte visité 63" xfId="662" xr:uid="{00000000-0005-0000-0000-000068020000}"/>
    <cellStyle name="Lien hypertexte visité 630" xfId="663" xr:uid="{00000000-0005-0000-0000-000069020000}"/>
    <cellStyle name="Lien hypertexte visité 631" xfId="664" xr:uid="{00000000-0005-0000-0000-00006A020000}"/>
    <cellStyle name="Lien hypertexte visité 632" xfId="665" xr:uid="{00000000-0005-0000-0000-00006B020000}"/>
    <cellStyle name="Lien hypertexte visité 633" xfId="666" xr:uid="{00000000-0005-0000-0000-00006C020000}"/>
    <cellStyle name="Lien hypertexte visité 634" xfId="667" xr:uid="{00000000-0005-0000-0000-00006D020000}"/>
    <cellStyle name="Lien hypertexte visité 635" xfId="668" xr:uid="{00000000-0005-0000-0000-00006E020000}"/>
    <cellStyle name="Lien hypertexte visité 636" xfId="669" xr:uid="{00000000-0005-0000-0000-00006F020000}"/>
    <cellStyle name="Lien hypertexte visité 637" xfId="670" xr:uid="{00000000-0005-0000-0000-000070020000}"/>
    <cellStyle name="Lien hypertexte visité 638" xfId="671" xr:uid="{00000000-0005-0000-0000-000071020000}"/>
    <cellStyle name="Lien hypertexte visité 639" xfId="672" xr:uid="{00000000-0005-0000-0000-000072020000}"/>
    <cellStyle name="Lien hypertexte visité 64" xfId="673" xr:uid="{00000000-0005-0000-0000-000073020000}"/>
    <cellStyle name="Lien hypertexte visité 640" xfId="674" xr:uid="{00000000-0005-0000-0000-000074020000}"/>
    <cellStyle name="Lien hypertexte visité 641" xfId="675" xr:uid="{00000000-0005-0000-0000-000075020000}"/>
    <cellStyle name="Lien hypertexte visité 642" xfId="676" xr:uid="{00000000-0005-0000-0000-000076020000}"/>
    <cellStyle name="Lien hypertexte visité 643" xfId="677" xr:uid="{00000000-0005-0000-0000-000077020000}"/>
    <cellStyle name="Lien hypertexte visité 644" xfId="678" xr:uid="{00000000-0005-0000-0000-000078020000}"/>
    <cellStyle name="Lien hypertexte visité 645" xfId="679" xr:uid="{00000000-0005-0000-0000-000079020000}"/>
    <cellStyle name="Lien hypertexte visité 646" xfId="680" xr:uid="{00000000-0005-0000-0000-00007A020000}"/>
    <cellStyle name="Lien hypertexte visité 647" xfId="681" xr:uid="{00000000-0005-0000-0000-00007B020000}"/>
    <cellStyle name="Lien hypertexte visité 648" xfId="682" xr:uid="{00000000-0005-0000-0000-00007C020000}"/>
    <cellStyle name="Lien hypertexte visité 649" xfId="683" xr:uid="{00000000-0005-0000-0000-00007D020000}"/>
    <cellStyle name="Lien hypertexte visité 65" xfId="684" xr:uid="{00000000-0005-0000-0000-00007E020000}"/>
    <cellStyle name="Lien hypertexte visité 650" xfId="685" xr:uid="{00000000-0005-0000-0000-00007F020000}"/>
    <cellStyle name="Lien hypertexte visité 651" xfId="686" xr:uid="{00000000-0005-0000-0000-000080020000}"/>
    <cellStyle name="Lien hypertexte visité 652" xfId="687" xr:uid="{00000000-0005-0000-0000-000081020000}"/>
    <cellStyle name="Lien hypertexte visité 653" xfId="688" xr:uid="{00000000-0005-0000-0000-000082020000}"/>
    <cellStyle name="Lien hypertexte visité 654" xfId="689" xr:uid="{00000000-0005-0000-0000-000083020000}"/>
    <cellStyle name="Lien hypertexte visité 655" xfId="690" xr:uid="{00000000-0005-0000-0000-000084020000}"/>
    <cellStyle name="Lien hypertexte visité 656" xfId="691" xr:uid="{00000000-0005-0000-0000-000085020000}"/>
    <cellStyle name="Lien hypertexte visité 657" xfId="692" xr:uid="{00000000-0005-0000-0000-000086020000}"/>
    <cellStyle name="Lien hypertexte visité 658" xfId="693" xr:uid="{00000000-0005-0000-0000-000087020000}"/>
    <cellStyle name="Lien hypertexte visité 659" xfId="694" xr:uid="{00000000-0005-0000-0000-000088020000}"/>
    <cellStyle name="Lien hypertexte visité 66" xfId="695" xr:uid="{00000000-0005-0000-0000-000089020000}"/>
    <cellStyle name="Lien hypertexte visité 660" xfId="696" xr:uid="{00000000-0005-0000-0000-00008A020000}"/>
    <cellStyle name="Lien hypertexte visité 661" xfId="697" xr:uid="{00000000-0005-0000-0000-00008B020000}"/>
    <cellStyle name="Lien hypertexte visité 662" xfId="698" xr:uid="{00000000-0005-0000-0000-00008C020000}"/>
    <cellStyle name="Lien hypertexte visité 663" xfId="699" xr:uid="{00000000-0005-0000-0000-00008D020000}"/>
    <cellStyle name="Lien hypertexte visité 664" xfId="700" xr:uid="{00000000-0005-0000-0000-00008E020000}"/>
    <cellStyle name="Lien hypertexte visité 665" xfId="701" xr:uid="{00000000-0005-0000-0000-00008F020000}"/>
    <cellStyle name="Lien hypertexte visité 666" xfId="702" xr:uid="{00000000-0005-0000-0000-000090020000}"/>
    <cellStyle name="Lien hypertexte visité 667" xfId="703" xr:uid="{00000000-0005-0000-0000-000091020000}"/>
    <cellStyle name="Lien hypertexte visité 668" xfId="704" xr:uid="{00000000-0005-0000-0000-000092020000}"/>
    <cellStyle name="Lien hypertexte visité 669" xfId="705" xr:uid="{00000000-0005-0000-0000-000093020000}"/>
    <cellStyle name="Lien hypertexte visité 67" xfId="706" xr:uid="{00000000-0005-0000-0000-000094020000}"/>
    <cellStyle name="Lien hypertexte visité 670" xfId="707" xr:uid="{00000000-0005-0000-0000-000095020000}"/>
    <cellStyle name="Lien hypertexte visité 671" xfId="708" xr:uid="{00000000-0005-0000-0000-000096020000}"/>
    <cellStyle name="Lien hypertexte visité 672" xfId="709" xr:uid="{00000000-0005-0000-0000-000097020000}"/>
    <cellStyle name="Lien hypertexte visité 673" xfId="710" xr:uid="{00000000-0005-0000-0000-000098020000}"/>
    <cellStyle name="Lien hypertexte visité 674" xfId="711" xr:uid="{00000000-0005-0000-0000-000099020000}"/>
    <cellStyle name="Lien hypertexte visité 675" xfId="712" xr:uid="{00000000-0005-0000-0000-00009A020000}"/>
    <cellStyle name="Lien hypertexte visité 676" xfId="713" xr:uid="{00000000-0005-0000-0000-00009B020000}"/>
    <cellStyle name="Lien hypertexte visité 677" xfId="714" xr:uid="{00000000-0005-0000-0000-00009C020000}"/>
    <cellStyle name="Lien hypertexte visité 678" xfId="715" xr:uid="{00000000-0005-0000-0000-00009D020000}"/>
    <cellStyle name="Lien hypertexte visité 679" xfId="716" xr:uid="{00000000-0005-0000-0000-00009E020000}"/>
    <cellStyle name="Lien hypertexte visité 68" xfId="717" xr:uid="{00000000-0005-0000-0000-00009F020000}"/>
    <cellStyle name="Lien hypertexte visité 680" xfId="718" xr:uid="{00000000-0005-0000-0000-0000A0020000}"/>
    <cellStyle name="Lien hypertexte visité 681" xfId="719" xr:uid="{00000000-0005-0000-0000-0000A1020000}"/>
    <cellStyle name="Lien hypertexte visité 682" xfId="720" xr:uid="{00000000-0005-0000-0000-0000A2020000}"/>
    <cellStyle name="Lien hypertexte visité 683" xfId="721" xr:uid="{00000000-0005-0000-0000-0000A3020000}"/>
    <cellStyle name="Lien hypertexte visité 684" xfId="722" xr:uid="{00000000-0005-0000-0000-0000A4020000}"/>
    <cellStyle name="Lien hypertexte visité 685" xfId="723" xr:uid="{00000000-0005-0000-0000-0000A5020000}"/>
    <cellStyle name="Lien hypertexte visité 686" xfId="724" xr:uid="{00000000-0005-0000-0000-0000A6020000}"/>
    <cellStyle name="Lien hypertexte visité 687" xfId="725" xr:uid="{00000000-0005-0000-0000-0000A7020000}"/>
    <cellStyle name="Lien hypertexte visité 688" xfId="726" xr:uid="{00000000-0005-0000-0000-0000A8020000}"/>
    <cellStyle name="Lien hypertexte visité 689" xfId="727" xr:uid="{00000000-0005-0000-0000-0000A9020000}"/>
    <cellStyle name="Lien hypertexte visité 69" xfId="728" xr:uid="{00000000-0005-0000-0000-0000AA020000}"/>
    <cellStyle name="Lien hypertexte visité 690" xfId="729" xr:uid="{00000000-0005-0000-0000-0000AB020000}"/>
    <cellStyle name="Lien hypertexte visité 691" xfId="730" xr:uid="{00000000-0005-0000-0000-0000AC020000}"/>
    <cellStyle name="Lien hypertexte visité 692" xfId="731" xr:uid="{00000000-0005-0000-0000-0000AD020000}"/>
    <cellStyle name="Lien hypertexte visité 693" xfId="732" xr:uid="{00000000-0005-0000-0000-0000AE020000}"/>
    <cellStyle name="Lien hypertexte visité 694" xfId="733" xr:uid="{00000000-0005-0000-0000-0000AF020000}"/>
    <cellStyle name="Lien hypertexte visité 695" xfId="734" xr:uid="{00000000-0005-0000-0000-0000B0020000}"/>
    <cellStyle name="Lien hypertexte visité 696" xfId="735" xr:uid="{00000000-0005-0000-0000-0000B1020000}"/>
    <cellStyle name="Lien hypertexte visité 697" xfId="736" xr:uid="{00000000-0005-0000-0000-0000B2020000}"/>
    <cellStyle name="Lien hypertexte visité 698" xfId="737" xr:uid="{00000000-0005-0000-0000-0000B3020000}"/>
    <cellStyle name="Lien hypertexte visité 699" xfId="738" xr:uid="{00000000-0005-0000-0000-0000B4020000}"/>
    <cellStyle name="Lien hypertexte visité 7" xfId="739" xr:uid="{00000000-0005-0000-0000-0000B5020000}"/>
    <cellStyle name="Lien hypertexte visité 70" xfId="740" xr:uid="{00000000-0005-0000-0000-0000B6020000}"/>
    <cellStyle name="Lien hypertexte visité 700" xfId="741" xr:uid="{00000000-0005-0000-0000-0000B7020000}"/>
    <cellStyle name="Lien hypertexte visité 701" xfId="742" xr:uid="{00000000-0005-0000-0000-0000B8020000}"/>
    <cellStyle name="Lien hypertexte visité 702" xfId="743" xr:uid="{00000000-0005-0000-0000-0000B9020000}"/>
    <cellStyle name="Lien hypertexte visité 703" xfId="744" xr:uid="{00000000-0005-0000-0000-0000BA020000}"/>
    <cellStyle name="Lien hypertexte visité 704" xfId="745" xr:uid="{00000000-0005-0000-0000-0000BB020000}"/>
    <cellStyle name="Lien hypertexte visité 705" xfId="746" xr:uid="{00000000-0005-0000-0000-0000BC020000}"/>
    <cellStyle name="Lien hypertexte visité 706" xfId="747" xr:uid="{00000000-0005-0000-0000-0000BD020000}"/>
    <cellStyle name="Lien hypertexte visité 707" xfId="748" xr:uid="{00000000-0005-0000-0000-0000BE020000}"/>
    <cellStyle name="Lien hypertexte visité 708" xfId="749" xr:uid="{00000000-0005-0000-0000-0000BF020000}"/>
    <cellStyle name="Lien hypertexte visité 709" xfId="750" xr:uid="{00000000-0005-0000-0000-0000C0020000}"/>
    <cellStyle name="Lien hypertexte visité 71" xfId="751" xr:uid="{00000000-0005-0000-0000-0000C1020000}"/>
    <cellStyle name="Lien hypertexte visité 710" xfId="752" xr:uid="{00000000-0005-0000-0000-0000C2020000}"/>
    <cellStyle name="Lien hypertexte visité 711" xfId="753" xr:uid="{00000000-0005-0000-0000-0000C3020000}"/>
    <cellStyle name="Lien hypertexte visité 712" xfId="754" xr:uid="{00000000-0005-0000-0000-0000C4020000}"/>
    <cellStyle name="Lien hypertexte visité 713" xfId="755" xr:uid="{00000000-0005-0000-0000-0000C5020000}"/>
    <cellStyle name="Lien hypertexte visité 714" xfId="756" xr:uid="{00000000-0005-0000-0000-0000C6020000}"/>
    <cellStyle name="Lien hypertexte visité 715" xfId="757" xr:uid="{00000000-0005-0000-0000-0000C7020000}"/>
    <cellStyle name="Lien hypertexte visité 716" xfId="758" xr:uid="{00000000-0005-0000-0000-0000C8020000}"/>
    <cellStyle name="Lien hypertexte visité 717" xfId="759" xr:uid="{00000000-0005-0000-0000-0000C9020000}"/>
    <cellStyle name="Lien hypertexte visité 718" xfId="760" xr:uid="{00000000-0005-0000-0000-0000CA020000}"/>
    <cellStyle name="Lien hypertexte visité 719" xfId="761" xr:uid="{00000000-0005-0000-0000-0000CB020000}"/>
    <cellStyle name="Lien hypertexte visité 72" xfId="762" xr:uid="{00000000-0005-0000-0000-0000CC020000}"/>
    <cellStyle name="Lien hypertexte visité 720" xfId="763" xr:uid="{00000000-0005-0000-0000-0000CD020000}"/>
    <cellStyle name="Lien hypertexte visité 721" xfId="764" xr:uid="{00000000-0005-0000-0000-0000CE020000}"/>
    <cellStyle name="Lien hypertexte visité 722" xfId="765" xr:uid="{00000000-0005-0000-0000-0000CF020000}"/>
    <cellStyle name="Lien hypertexte visité 723" xfId="766" xr:uid="{00000000-0005-0000-0000-0000D0020000}"/>
    <cellStyle name="Lien hypertexte visité 724" xfId="767" xr:uid="{00000000-0005-0000-0000-0000D1020000}"/>
    <cellStyle name="Lien hypertexte visité 725" xfId="768" xr:uid="{00000000-0005-0000-0000-0000D2020000}"/>
    <cellStyle name="Lien hypertexte visité 726" xfId="769" xr:uid="{00000000-0005-0000-0000-0000D3020000}"/>
    <cellStyle name="Lien hypertexte visité 727" xfId="770" xr:uid="{00000000-0005-0000-0000-0000D4020000}"/>
    <cellStyle name="Lien hypertexte visité 728" xfId="771" xr:uid="{00000000-0005-0000-0000-0000D5020000}"/>
    <cellStyle name="Lien hypertexte visité 729" xfId="772" xr:uid="{00000000-0005-0000-0000-0000D6020000}"/>
    <cellStyle name="Lien hypertexte visité 73" xfId="773" xr:uid="{00000000-0005-0000-0000-0000D7020000}"/>
    <cellStyle name="Lien hypertexte visité 730" xfId="774" xr:uid="{00000000-0005-0000-0000-0000D8020000}"/>
    <cellStyle name="Lien hypertexte visité 731" xfId="775" xr:uid="{00000000-0005-0000-0000-0000D9020000}"/>
    <cellStyle name="Lien hypertexte visité 732" xfId="776" xr:uid="{00000000-0005-0000-0000-0000DA020000}"/>
    <cellStyle name="Lien hypertexte visité 733" xfId="777" xr:uid="{00000000-0005-0000-0000-0000DB020000}"/>
    <cellStyle name="Lien hypertexte visité 734" xfId="778" xr:uid="{00000000-0005-0000-0000-0000DC020000}"/>
    <cellStyle name="Lien hypertexte visité 735" xfId="779" xr:uid="{00000000-0005-0000-0000-0000DD020000}"/>
    <cellStyle name="Lien hypertexte visité 736" xfId="780" xr:uid="{00000000-0005-0000-0000-0000DE020000}"/>
    <cellStyle name="Lien hypertexte visité 737" xfId="781" xr:uid="{00000000-0005-0000-0000-0000DF020000}"/>
    <cellStyle name="Lien hypertexte visité 738" xfId="782" xr:uid="{00000000-0005-0000-0000-0000E0020000}"/>
    <cellStyle name="Lien hypertexte visité 739" xfId="783" xr:uid="{00000000-0005-0000-0000-0000E1020000}"/>
    <cellStyle name="Lien hypertexte visité 74" xfId="784" xr:uid="{00000000-0005-0000-0000-0000E2020000}"/>
    <cellStyle name="Lien hypertexte visité 740" xfId="785" xr:uid="{00000000-0005-0000-0000-0000E3020000}"/>
    <cellStyle name="Lien hypertexte visité 741" xfId="786" xr:uid="{00000000-0005-0000-0000-0000E4020000}"/>
    <cellStyle name="Lien hypertexte visité 742" xfId="787" xr:uid="{00000000-0005-0000-0000-0000E5020000}"/>
    <cellStyle name="Lien hypertexte visité 743" xfId="788" xr:uid="{00000000-0005-0000-0000-0000E6020000}"/>
    <cellStyle name="Lien hypertexte visité 744" xfId="789" xr:uid="{00000000-0005-0000-0000-0000E7020000}"/>
    <cellStyle name="Lien hypertexte visité 745" xfId="790" xr:uid="{00000000-0005-0000-0000-0000E8020000}"/>
    <cellStyle name="Lien hypertexte visité 746" xfId="791" xr:uid="{00000000-0005-0000-0000-0000E9020000}"/>
    <cellStyle name="Lien hypertexte visité 747" xfId="792" xr:uid="{00000000-0005-0000-0000-0000EA020000}"/>
    <cellStyle name="Lien hypertexte visité 748" xfId="793" xr:uid="{00000000-0005-0000-0000-0000EB020000}"/>
    <cellStyle name="Lien hypertexte visité 749" xfId="794" xr:uid="{00000000-0005-0000-0000-0000EC020000}"/>
    <cellStyle name="Lien hypertexte visité 75" xfId="795" xr:uid="{00000000-0005-0000-0000-0000ED020000}"/>
    <cellStyle name="Lien hypertexte visité 750" xfId="796" xr:uid="{00000000-0005-0000-0000-0000EE020000}"/>
    <cellStyle name="Lien hypertexte visité 751" xfId="797" xr:uid="{00000000-0005-0000-0000-0000EF020000}"/>
    <cellStyle name="Lien hypertexte visité 752" xfId="798" xr:uid="{00000000-0005-0000-0000-0000F0020000}"/>
    <cellStyle name="Lien hypertexte visité 753" xfId="799" xr:uid="{00000000-0005-0000-0000-0000F1020000}"/>
    <cellStyle name="Lien hypertexte visité 754" xfId="800" xr:uid="{00000000-0005-0000-0000-0000F2020000}"/>
    <cellStyle name="Lien hypertexte visité 755" xfId="801" xr:uid="{00000000-0005-0000-0000-0000F3020000}"/>
    <cellStyle name="Lien hypertexte visité 756" xfId="802" xr:uid="{00000000-0005-0000-0000-0000F4020000}"/>
    <cellStyle name="Lien hypertexte visité 757" xfId="803" xr:uid="{00000000-0005-0000-0000-0000F5020000}"/>
    <cellStyle name="Lien hypertexte visité 758" xfId="804" xr:uid="{00000000-0005-0000-0000-0000F6020000}"/>
    <cellStyle name="Lien hypertexte visité 759" xfId="805" xr:uid="{00000000-0005-0000-0000-0000F7020000}"/>
    <cellStyle name="Lien hypertexte visité 76" xfId="806" xr:uid="{00000000-0005-0000-0000-0000F8020000}"/>
    <cellStyle name="Lien hypertexte visité 760" xfId="807" xr:uid="{00000000-0005-0000-0000-0000F9020000}"/>
    <cellStyle name="Lien hypertexte visité 761" xfId="808" xr:uid="{00000000-0005-0000-0000-0000FA020000}"/>
    <cellStyle name="Lien hypertexte visité 762" xfId="809" xr:uid="{00000000-0005-0000-0000-0000FB020000}"/>
    <cellStyle name="Lien hypertexte visité 763" xfId="810" xr:uid="{00000000-0005-0000-0000-0000FC020000}"/>
    <cellStyle name="Lien hypertexte visité 764" xfId="811" xr:uid="{00000000-0005-0000-0000-0000FD020000}"/>
    <cellStyle name="Lien hypertexte visité 765" xfId="812" xr:uid="{00000000-0005-0000-0000-0000FE020000}"/>
    <cellStyle name="Lien hypertexte visité 766" xfId="813" xr:uid="{00000000-0005-0000-0000-0000FF020000}"/>
    <cellStyle name="Lien hypertexte visité 767" xfId="814" xr:uid="{00000000-0005-0000-0000-000000030000}"/>
    <cellStyle name="Lien hypertexte visité 768" xfId="815" xr:uid="{00000000-0005-0000-0000-000001030000}"/>
    <cellStyle name="Lien hypertexte visité 769" xfId="816" xr:uid="{00000000-0005-0000-0000-000002030000}"/>
    <cellStyle name="Lien hypertexte visité 77" xfId="817" xr:uid="{00000000-0005-0000-0000-000003030000}"/>
    <cellStyle name="Lien hypertexte visité 770" xfId="818" xr:uid="{00000000-0005-0000-0000-000004030000}"/>
    <cellStyle name="Lien hypertexte visité 771" xfId="819" xr:uid="{00000000-0005-0000-0000-000005030000}"/>
    <cellStyle name="Lien hypertexte visité 772" xfId="820" xr:uid="{00000000-0005-0000-0000-000006030000}"/>
    <cellStyle name="Lien hypertexte visité 773" xfId="821" xr:uid="{00000000-0005-0000-0000-000007030000}"/>
    <cellStyle name="Lien hypertexte visité 774" xfId="822" xr:uid="{00000000-0005-0000-0000-000008030000}"/>
    <cellStyle name="Lien hypertexte visité 775" xfId="823" xr:uid="{00000000-0005-0000-0000-000009030000}"/>
    <cellStyle name="Lien hypertexte visité 776" xfId="824" xr:uid="{00000000-0005-0000-0000-00000A030000}"/>
    <cellStyle name="Lien hypertexte visité 777" xfId="825" xr:uid="{00000000-0005-0000-0000-00000B030000}"/>
    <cellStyle name="Lien hypertexte visité 778" xfId="826" xr:uid="{00000000-0005-0000-0000-00000C030000}"/>
    <cellStyle name="Lien hypertexte visité 779" xfId="827" xr:uid="{00000000-0005-0000-0000-00000D030000}"/>
    <cellStyle name="Lien hypertexte visité 78" xfId="828" xr:uid="{00000000-0005-0000-0000-00000E030000}"/>
    <cellStyle name="Lien hypertexte visité 780" xfId="829" xr:uid="{00000000-0005-0000-0000-00000F030000}"/>
    <cellStyle name="Lien hypertexte visité 781" xfId="830" xr:uid="{00000000-0005-0000-0000-000010030000}"/>
    <cellStyle name="Lien hypertexte visité 782" xfId="831" xr:uid="{00000000-0005-0000-0000-000011030000}"/>
    <cellStyle name="Lien hypertexte visité 783" xfId="832" xr:uid="{00000000-0005-0000-0000-000012030000}"/>
    <cellStyle name="Lien hypertexte visité 784" xfId="833" xr:uid="{00000000-0005-0000-0000-000013030000}"/>
    <cellStyle name="Lien hypertexte visité 785" xfId="834" xr:uid="{00000000-0005-0000-0000-000014030000}"/>
    <cellStyle name="Lien hypertexte visité 786" xfId="835" xr:uid="{00000000-0005-0000-0000-000015030000}"/>
    <cellStyle name="Lien hypertexte visité 787" xfId="836" xr:uid="{00000000-0005-0000-0000-000016030000}"/>
    <cellStyle name="Lien hypertexte visité 788" xfId="837" xr:uid="{00000000-0005-0000-0000-000017030000}"/>
    <cellStyle name="Lien hypertexte visité 789" xfId="838" xr:uid="{00000000-0005-0000-0000-000018030000}"/>
    <cellStyle name="Lien hypertexte visité 79" xfId="839" xr:uid="{00000000-0005-0000-0000-000019030000}"/>
    <cellStyle name="Lien hypertexte visité 790" xfId="840" xr:uid="{00000000-0005-0000-0000-00001A030000}"/>
    <cellStyle name="Lien hypertexte visité 791" xfId="841" xr:uid="{00000000-0005-0000-0000-00001B030000}"/>
    <cellStyle name="Lien hypertexte visité 792" xfId="842" xr:uid="{00000000-0005-0000-0000-00001C030000}"/>
    <cellStyle name="Lien hypertexte visité 793" xfId="843" xr:uid="{00000000-0005-0000-0000-00001D030000}"/>
    <cellStyle name="Lien hypertexte visité 794" xfId="844" xr:uid="{00000000-0005-0000-0000-00001E030000}"/>
    <cellStyle name="Lien hypertexte visité 795" xfId="845" xr:uid="{00000000-0005-0000-0000-00001F030000}"/>
    <cellStyle name="Lien hypertexte visité 796" xfId="846" xr:uid="{00000000-0005-0000-0000-000020030000}"/>
    <cellStyle name="Lien hypertexte visité 797" xfId="847" xr:uid="{00000000-0005-0000-0000-000021030000}"/>
    <cellStyle name="Lien hypertexte visité 798" xfId="848" xr:uid="{00000000-0005-0000-0000-000022030000}"/>
    <cellStyle name="Lien hypertexte visité 799" xfId="849" xr:uid="{00000000-0005-0000-0000-000023030000}"/>
    <cellStyle name="Lien hypertexte visité 8" xfId="850" xr:uid="{00000000-0005-0000-0000-000024030000}"/>
    <cellStyle name="Lien hypertexte visité 80" xfId="851" xr:uid="{00000000-0005-0000-0000-000025030000}"/>
    <cellStyle name="Lien hypertexte visité 800" xfId="852" xr:uid="{00000000-0005-0000-0000-000026030000}"/>
    <cellStyle name="Lien hypertexte visité 801" xfId="853" xr:uid="{00000000-0005-0000-0000-000027030000}"/>
    <cellStyle name="Lien hypertexte visité 802" xfId="854" xr:uid="{00000000-0005-0000-0000-000028030000}"/>
    <cellStyle name="Lien hypertexte visité 803" xfId="855" xr:uid="{00000000-0005-0000-0000-000029030000}"/>
    <cellStyle name="Lien hypertexte visité 804" xfId="856" xr:uid="{00000000-0005-0000-0000-00002A030000}"/>
    <cellStyle name="Lien hypertexte visité 805" xfId="857" xr:uid="{00000000-0005-0000-0000-00002B030000}"/>
    <cellStyle name="Lien hypertexte visité 806" xfId="858" xr:uid="{00000000-0005-0000-0000-00002C030000}"/>
    <cellStyle name="Lien hypertexte visité 807" xfId="859" xr:uid="{00000000-0005-0000-0000-00002D030000}"/>
    <cellStyle name="Lien hypertexte visité 808" xfId="860" xr:uid="{00000000-0005-0000-0000-00002E030000}"/>
    <cellStyle name="Lien hypertexte visité 809" xfId="861" xr:uid="{00000000-0005-0000-0000-00002F030000}"/>
    <cellStyle name="Lien hypertexte visité 81" xfId="862" xr:uid="{00000000-0005-0000-0000-000030030000}"/>
    <cellStyle name="Lien hypertexte visité 810" xfId="863" xr:uid="{00000000-0005-0000-0000-000031030000}"/>
    <cellStyle name="Lien hypertexte visité 811" xfId="864" xr:uid="{00000000-0005-0000-0000-000032030000}"/>
    <cellStyle name="Lien hypertexte visité 812" xfId="865" xr:uid="{00000000-0005-0000-0000-000033030000}"/>
    <cellStyle name="Lien hypertexte visité 813" xfId="866" xr:uid="{00000000-0005-0000-0000-000034030000}"/>
    <cellStyle name="Lien hypertexte visité 814" xfId="867" xr:uid="{00000000-0005-0000-0000-000035030000}"/>
    <cellStyle name="Lien hypertexte visité 815" xfId="868" xr:uid="{00000000-0005-0000-0000-000036030000}"/>
    <cellStyle name="Lien hypertexte visité 816" xfId="869" xr:uid="{00000000-0005-0000-0000-000037030000}"/>
    <cellStyle name="Lien hypertexte visité 817" xfId="870" xr:uid="{00000000-0005-0000-0000-000038030000}"/>
    <cellStyle name="Lien hypertexte visité 818" xfId="871" xr:uid="{00000000-0005-0000-0000-000039030000}"/>
    <cellStyle name="Lien hypertexte visité 819" xfId="872" xr:uid="{00000000-0005-0000-0000-00003A030000}"/>
    <cellStyle name="Lien hypertexte visité 82" xfId="873" xr:uid="{00000000-0005-0000-0000-00003B030000}"/>
    <cellStyle name="Lien hypertexte visité 820" xfId="874" xr:uid="{00000000-0005-0000-0000-00003C030000}"/>
    <cellStyle name="Lien hypertexte visité 821" xfId="875" xr:uid="{00000000-0005-0000-0000-00003D030000}"/>
    <cellStyle name="Lien hypertexte visité 822" xfId="876" xr:uid="{00000000-0005-0000-0000-00003E030000}"/>
    <cellStyle name="Lien hypertexte visité 823" xfId="877" xr:uid="{00000000-0005-0000-0000-00003F030000}"/>
    <cellStyle name="Lien hypertexte visité 824" xfId="878" xr:uid="{00000000-0005-0000-0000-000040030000}"/>
    <cellStyle name="Lien hypertexte visité 825" xfId="879" xr:uid="{00000000-0005-0000-0000-000041030000}"/>
    <cellStyle name="Lien hypertexte visité 826" xfId="880" xr:uid="{00000000-0005-0000-0000-000042030000}"/>
    <cellStyle name="Lien hypertexte visité 827" xfId="881" xr:uid="{00000000-0005-0000-0000-000043030000}"/>
    <cellStyle name="Lien hypertexte visité 828" xfId="882" xr:uid="{00000000-0005-0000-0000-000044030000}"/>
    <cellStyle name="Lien hypertexte visité 829" xfId="883" xr:uid="{00000000-0005-0000-0000-000045030000}"/>
    <cellStyle name="Lien hypertexte visité 83" xfId="884" xr:uid="{00000000-0005-0000-0000-000046030000}"/>
    <cellStyle name="Lien hypertexte visité 830" xfId="885" xr:uid="{00000000-0005-0000-0000-000047030000}"/>
    <cellStyle name="Lien hypertexte visité 831" xfId="886" xr:uid="{00000000-0005-0000-0000-000048030000}"/>
    <cellStyle name="Lien hypertexte visité 832" xfId="887" xr:uid="{00000000-0005-0000-0000-000049030000}"/>
    <cellStyle name="Lien hypertexte visité 833" xfId="888" xr:uid="{00000000-0005-0000-0000-00004A030000}"/>
    <cellStyle name="Lien hypertexte visité 834" xfId="889" xr:uid="{00000000-0005-0000-0000-00004B030000}"/>
    <cellStyle name="Lien hypertexte visité 835" xfId="890" xr:uid="{00000000-0005-0000-0000-00004C030000}"/>
    <cellStyle name="Lien hypertexte visité 836" xfId="891" xr:uid="{00000000-0005-0000-0000-00004D030000}"/>
    <cellStyle name="Lien hypertexte visité 837" xfId="892" xr:uid="{00000000-0005-0000-0000-00004E030000}"/>
    <cellStyle name="Lien hypertexte visité 838" xfId="893" xr:uid="{00000000-0005-0000-0000-00004F030000}"/>
    <cellStyle name="Lien hypertexte visité 839" xfId="894" xr:uid="{00000000-0005-0000-0000-000050030000}"/>
    <cellStyle name="Lien hypertexte visité 84" xfId="895" xr:uid="{00000000-0005-0000-0000-000051030000}"/>
    <cellStyle name="Lien hypertexte visité 840" xfId="896" xr:uid="{00000000-0005-0000-0000-000052030000}"/>
    <cellStyle name="Lien hypertexte visité 841" xfId="897" xr:uid="{00000000-0005-0000-0000-000053030000}"/>
    <cellStyle name="Lien hypertexte visité 842" xfId="898" xr:uid="{00000000-0005-0000-0000-000054030000}"/>
    <cellStyle name="Lien hypertexte visité 843" xfId="899" xr:uid="{00000000-0005-0000-0000-000055030000}"/>
    <cellStyle name="Lien hypertexte visité 844" xfId="900" xr:uid="{00000000-0005-0000-0000-000056030000}"/>
    <cellStyle name="Lien hypertexte visité 845" xfId="901" xr:uid="{00000000-0005-0000-0000-000057030000}"/>
    <cellStyle name="Lien hypertexte visité 846" xfId="902" xr:uid="{00000000-0005-0000-0000-000058030000}"/>
    <cellStyle name="Lien hypertexte visité 847" xfId="903" xr:uid="{00000000-0005-0000-0000-000059030000}"/>
    <cellStyle name="Lien hypertexte visité 848" xfId="904" xr:uid="{00000000-0005-0000-0000-00005A030000}"/>
    <cellStyle name="Lien hypertexte visité 849" xfId="905" xr:uid="{00000000-0005-0000-0000-00005B030000}"/>
    <cellStyle name="Lien hypertexte visité 85" xfId="906" xr:uid="{00000000-0005-0000-0000-00005C030000}"/>
    <cellStyle name="Lien hypertexte visité 850" xfId="907" xr:uid="{00000000-0005-0000-0000-00005D030000}"/>
    <cellStyle name="Lien hypertexte visité 851" xfId="908" xr:uid="{00000000-0005-0000-0000-00005E030000}"/>
    <cellStyle name="Lien hypertexte visité 852" xfId="909" xr:uid="{00000000-0005-0000-0000-00005F030000}"/>
    <cellStyle name="Lien hypertexte visité 853" xfId="910" xr:uid="{00000000-0005-0000-0000-000060030000}"/>
    <cellStyle name="Lien hypertexte visité 854" xfId="911" xr:uid="{00000000-0005-0000-0000-000061030000}"/>
    <cellStyle name="Lien hypertexte visité 855" xfId="912" xr:uid="{00000000-0005-0000-0000-000062030000}"/>
    <cellStyle name="Lien hypertexte visité 856" xfId="913" xr:uid="{00000000-0005-0000-0000-000063030000}"/>
    <cellStyle name="Lien hypertexte visité 857" xfId="914" xr:uid="{00000000-0005-0000-0000-000064030000}"/>
    <cellStyle name="Lien hypertexte visité 858" xfId="915" xr:uid="{00000000-0005-0000-0000-000065030000}"/>
    <cellStyle name="Lien hypertexte visité 859" xfId="916" xr:uid="{00000000-0005-0000-0000-000066030000}"/>
    <cellStyle name="Lien hypertexte visité 86" xfId="917" xr:uid="{00000000-0005-0000-0000-000067030000}"/>
    <cellStyle name="Lien hypertexte visité 860" xfId="918" xr:uid="{00000000-0005-0000-0000-000068030000}"/>
    <cellStyle name="Lien hypertexte visité 861" xfId="919" xr:uid="{00000000-0005-0000-0000-000069030000}"/>
    <cellStyle name="Lien hypertexte visité 862" xfId="920" xr:uid="{00000000-0005-0000-0000-00006A030000}"/>
    <cellStyle name="Lien hypertexte visité 863" xfId="921" xr:uid="{00000000-0005-0000-0000-00006B030000}"/>
    <cellStyle name="Lien hypertexte visité 864" xfId="922" xr:uid="{00000000-0005-0000-0000-00006C030000}"/>
    <cellStyle name="Lien hypertexte visité 865" xfId="923" xr:uid="{00000000-0005-0000-0000-00006D030000}"/>
    <cellStyle name="Lien hypertexte visité 866" xfId="924" xr:uid="{00000000-0005-0000-0000-00006E030000}"/>
    <cellStyle name="Lien hypertexte visité 867" xfId="925" xr:uid="{00000000-0005-0000-0000-00006F030000}"/>
    <cellStyle name="Lien hypertexte visité 868" xfId="926" xr:uid="{00000000-0005-0000-0000-000070030000}"/>
    <cellStyle name="Lien hypertexte visité 869" xfId="927" xr:uid="{00000000-0005-0000-0000-000071030000}"/>
    <cellStyle name="Lien hypertexte visité 87" xfId="928" xr:uid="{00000000-0005-0000-0000-000072030000}"/>
    <cellStyle name="Lien hypertexte visité 870" xfId="929" xr:uid="{00000000-0005-0000-0000-000073030000}"/>
    <cellStyle name="Lien hypertexte visité 871" xfId="930" xr:uid="{00000000-0005-0000-0000-000074030000}"/>
    <cellStyle name="Lien hypertexte visité 872" xfId="931" xr:uid="{00000000-0005-0000-0000-000075030000}"/>
    <cellStyle name="Lien hypertexte visité 873" xfId="932" xr:uid="{00000000-0005-0000-0000-000076030000}"/>
    <cellStyle name="Lien hypertexte visité 874" xfId="933" xr:uid="{00000000-0005-0000-0000-000077030000}"/>
    <cellStyle name="Lien hypertexte visité 875" xfId="934" xr:uid="{00000000-0005-0000-0000-000078030000}"/>
    <cellStyle name="Lien hypertexte visité 876" xfId="935" xr:uid="{00000000-0005-0000-0000-000079030000}"/>
    <cellStyle name="Lien hypertexte visité 877" xfId="936" xr:uid="{00000000-0005-0000-0000-00007A030000}"/>
    <cellStyle name="Lien hypertexte visité 878" xfId="937" xr:uid="{00000000-0005-0000-0000-00007B030000}"/>
    <cellStyle name="Lien hypertexte visité 879" xfId="938" xr:uid="{00000000-0005-0000-0000-00007C030000}"/>
    <cellStyle name="Lien hypertexte visité 88" xfId="939" xr:uid="{00000000-0005-0000-0000-00007D030000}"/>
    <cellStyle name="Lien hypertexte visité 880" xfId="940" xr:uid="{00000000-0005-0000-0000-00007E030000}"/>
    <cellStyle name="Lien hypertexte visité 881" xfId="941" xr:uid="{00000000-0005-0000-0000-00007F030000}"/>
    <cellStyle name="Lien hypertexte visité 882" xfId="942" xr:uid="{00000000-0005-0000-0000-000080030000}"/>
    <cellStyle name="Lien hypertexte visité 883" xfId="943" xr:uid="{00000000-0005-0000-0000-000081030000}"/>
    <cellStyle name="Lien hypertexte visité 884" xfId="944" xr:uid="{00000000-0005-0000-0000-000082030000}"/>
    <cellStyle name="Lien hypertexte visité 885" xfId="945" xr:uid="{00000000-0005-0000-0000-000083030000}"/>
    <cellStyle name="Lien hypertexte visité 886" xfId="946" xr:uid="{00000000-0005-0000-0000-000084030000}"/>
    <cellStyle name="Lien hypertexte visité 887" xfId="947" xr:uid="{00000000-0005-0000-0000-000085030000}"/>
    <cellStyle name="Lien hypertexte visité 888" xfId="948" xr:uid="{00000000-0005-0000-0000-000086030000}"/>
    <cellStyle name="Lien hypertexte visité 889" xfId="949" xr:uid="{00000000-0005-0000-0000-000087030000}"/>
    <cellStyle name="Lien hypertexte visité 89" xfId="950" xr:uid="{00000000-0005-0000-0000-000088030000}"/>
    <cellStyle name="Lien hypertexte visité 890" xfId="951" xr:uid="{00000000-0005-0000-0000-000089030000}"/>
    <cellStyle name="Lien hypertexte visité 891" xfId="952" xr:uid="{00000000-0005-0000-0000-00008A030000}"/>
    <cellStyle name="Lien hypertexte visité 892" xfId="953" xr:uid="{00000000-0005-0000-0000-00008B030000}"/>
    <cellStyle name="Lien hypertexte visité 893" xfId="954" xr:uid="{00000000-0005-0000-0000-00008C030000}"/>
    <cellStyle name="Lien hypertexte visité 894" xfId="955" xr:uid="{00000000-0005-0000-0000-00008D030000}"/>
    <cellStyle name="Lien hypertexte visité 895" xfId="956" xr:uid="{00000000-0005-0000-0000-00008E030000}"/>
    <cellStyle name="Lien hypertexte visité 896" xfId="957" xr:uid="{00000000-0005-0000-0000-00008F030000}"/>
    <cellStyle name="Lien hypertexte visité 897" xfId="958" xr:uid="{00000000-0005-0000-0000-000090030000}"/>
    <cellStyle name="Lien hypertexte visité 898" xfId="959" xr:uid="{00000000-0005-0000-0000-000091030000}"/>
    <cellStyle name="Lien hypertexte visité 899" xfId="960" xr:uid="{00000000-0005-0000-0000-000092030000}"/>
    <cellStyle name="Lien hypertexte visité 9" xfId="961" xr:uid="{00000000-0005-0000-0000-000093030000}"/>
    <cellStyle name="Lien hypertexte visité 90" xfId="962" xr:uid="{00000000-0005-0000-0000-000094030000}"/>
    <cellStyle name="Lien hypertexte visité 900" xfId="963" xr:uid="{00000000-0005-0000-0000-000095030000}"/>
    <cellStyle name="Lien hypertexte visité 901" xfId="964" xr:uid="{00000000-0005-0000-0000-000096030000}"/>
    <cellStyle name="Lien hypertexte visité 902" xfId="965" xr:uid="{00000000-0005-0000-0000-000097030000}"/>
    <cellStyle name="Lien hypertexte visité 903" xfId="966" xr:uid="{00000000-0005-0000-0000-000098030000}"/>
    <cellStyle name="Lien hypertexte visité 904" xfId="967" xr:uid="{00000000-0005-0000-0000-000099030000}"/>
    <cellStyle name="Lien hypertexte visité 905" xfId="968" xr:uid="{00000000-0005-0000-0000-00009A030000}"/>
    <cellStyle name="Lien hypertexte visité 906" xfId="969" xr:uid="{00000000-0005-0000-0000-00009B030000}"/>
    <cellStyle name="Lien hypertexte visité 907" xfId="970" xr:uid="{00000000-0005-0000-0000-00009C030000}"/>
    <cellStyle name="Lien hypertexte visité 908" xfId="971" xr:uid="{00000000-0005-0000-0000-00009D030000}"/>
    <cellStyle name="Lien hypertexte visité 909" xfId="972" xr:uid="{00000000-0005-0000-0000-00009E030000}"/>
    <cellStyle name="Lien hypertexte visité 91" xfId="973" xr:uid="{00000000-0005-0000-0000-00009F030000}"/>
    <cellStyle name="Lien hypertexte visité 910" xfId="974" xr:uid="{00000000-0005-0000-0000-0000A0030000}"/>
    <cellStyle name="Lien hypertexte visité 911" xfId="975" xr:uid="{00000000-0005-0000-0000-0000A1030000}"/>
    <cellStyle name="Lien hypertexte visité 912" xfId="976" xr:uid="{00000000-0005-0000-0000-0000A2030000}"/>
    <cellStyle name="Lien hypertexte visité 913" xfId="977" xr:uid="{00000000-0005-0000-0000-0000A3030000}"/>
    <cellStyle name="Lien hypertexte visité 914" xfId="978" xr:uid="{00000000-0005-0000-0000-0000A4030000}"/>
    <cellStyle name="Lien hypertexte visité 915" xfId="979" xr:uid="{00000000-0005-0000-0000-0000A5030000}"/>
    <cellStyle name="Lien hypertexte visité 916" xfId="980" xr:uid="{00000000-0005-0000-0000-0000A6030000}"/>
    <cellStyle name="Lien hypertexte visité 917" xfId="981" xr:uid="{00000000-0005-0000-0000-0000A7030000}"/>
    <cellStyle name="Lien hypertexte visité 918" xfId="982" xr:uid="{00000000-0005-0000-0000-0000A8030000}"/>
    <cellStyle name="Lien hypertexte visité 919" xfId="983" xr:uid="{00000000-0005-0000-0000-0000A9030000}"/>
    <cellStyle name="Lien hypertexte visité 92" xfId="984" xr:uid="{00000000-0005-0000-0000-0000AA030000}"/>
    <cellStyle name="Lien hypertexte visité 920" xfId="985" xr:uid="{00000000-0005-0000-0000-0000AB030000}"/>
    <cellStyle name="Lien hypertexte visité 921" xfId="986" xr:uid="{00000000-0005-0000-0000-0000AC030000}"/>
    <cellStyle name="Lien hypertexte visité 922" xfId="987" xr:uid="{00000000-0005-0000-0000-0000AD030000}"/>
    <cellStyle name="Lien hypertexte visité 923" xfId="988" xr:uid="{00000000-0005-0000-0000-0000AE030000}"/>
    <cellStyle name="Lien hypertexte visité 924" xfId="989" xr:uid="{00000000-0005-0000-0000-0000AF030000}"/>
    <cellStyle name="Lien hypertexte visité 925" xfId="990" xr:uid="{00000000-0005-0000-0000-0000B0030000}"/>
    <cellStyle name="Lien hypertexte visité 926" xfId="991" xr:uid="{00000000-0005-0000-0000-0000B1030000}"/>
    <cellStyle name="Lien hypertexte visité 927" xfId="992" xr:uid="{00000000-0005-0000-0000-0000B2030000}"/>
    <cellStyle name="Lien hypertexte visité 928" xfId="993" xr:uid="{00000000-0005-0000-0000-0000B3030000}"/>
    <cellStyle name="Lien hypertexte visité 929" xfId="994" xr:uid="{00000000-0005-0000-0000-0000B4030000}"/>
    <cellStyle name="Lien hypertexte visité 93" xfId="995" xr:uid="{00000000-0005-0000-0000-0000B5030000}"/>
    <cellStyle name="Lien hypertexte visité 930" xfId="996" xr:uid="{00000000-0005-0000-0000-0000B6030000}"/>
    <cellStyle name="Lien hypertexte visité 931" xfId="997" xr:uid="{00000000-0005-0000-0000-0000B7030000}"/>
    <cellStyle name="Lien hypertexte visité 932" xfId="998" xr:uid="{00000000-0005-0000-0000-0000B8030000}"/>
    <cellStyle name="Lien hypertexte visité 933" xfId="999" xr:uid="{00000000-0005-0000-0000-0000B9030000}"/>
    <cellStyle name="Lien hypertexte visité 934" xfId="1000" xr:uid="{00000000-0005-0000-0000-0000BA030000}"/>
    <cellStyle name="Lien hypertexte visité 935" xfId="1001" xr:uid="{00000000-0005-0000-0000-0000BB030000}"/>
    <cellStyle name="Lien hypertexte visité 936" xfId="1002" xr:uid="{00000000-0005-0000-0000-0000BC030000}"/>
    <cellStyle name="Lien hypertexte visité 937" xfId="1003" xr:uid="{00000000-0005-0000-0000-0000BD030000}"/>
    <cellStyle name="Lien hypertexte visité 938" xfId="1004" xr:uid="{00000000-0005-0000-0000-0000BE030000}"/>
    <cellStyle name="Lien hypertexte visité 939" xfId="1005" xr:uid="{00000000-0005-0000-0000-0000BF030000}"/>
    <cellStyle name="Lien hypertexte visité 94" xfId="1006" xr:uid="{00000000-0005-0000-0000-0000C0030000}"/>
    <cellStyle name="Lien hypertexte visité 940" xfId="1007" xr:uid="{00000000-0005-0000-0000-0000C1030000}"/>
    <cellStyle name="Lien hypertexte visité 941" xfId="1008" xr:uid="{00000000-0005-0000-0000-0000C2030000}"/>
    <cellStyle name="Lien hypertexte visité 942" xfId="1009" xr:uid="{00000000-0005-0000-0000-0000C3030000}"/>
    <cellStyle name="Lien hypertexte visité 943" xfId="1010" xr:uid="{00000000-0005-0000-0000-0000C4030000}"/>
    <cellStyle name="Lien hypertexte visité 944" xfId="1011" xr:uid="{00000000-0005-0000-0000-0000C5030000}"/>
    <cellStyle name="Lien hypertexte visité 945" xfId="1012" xr:uid="{00000000-0005-0000-0000-0000C6030000}"/>
    <cellStyle name="Lien hypertexte visité 946" xfId="1013" xr:uid="{00000000-0005-0000-0000-0000C7030000}"/>
    <cellStyle name="Lien hypertexte visité 947" xfId="1014" xr:uid="{00000000-0005-0000-0000-0000C8030000}"/>
    <cellStyle name="Lien hypertexte visité 948" xfId="1015" xr:uid="{00000000-0005-0000-0000-0000C9030000}"/>
    <cellStyle name="Lien hypertexte visité 949" xfId="1016" xr:uid="{00000000-0005-0000-0000-0000CA030000}"/>
    <cellStyle name="Lien hypertexte visité 95" xfId="1017" xr:uid="{00000000-0005-0000-0000-0000CB030000}"/>
    <cellStyle name="Lien hypertexte visité 950" xfId="1018" xr:uid="{00000000-0005-0000-0000-0000CC030000}"/>
    <cellStyle name="Lien hypertexte visité 951" xfId="1019" xr:uid="{00000000-0005-0000-0000-0000CD030000}"/>
    <cellStyle name="Lien hypertexte visité 952" xfId="1020" xr:uid="{00000000-0005-0000-0000-0000CE030000}"/>
    <cellStyle name="Lien hypertexte visité 953" xfId="1021" xr:uid="{00000000-0005-0000-0000-0000CF030000}"/>
    <cellStyle name="Lien hypertexte visité 954" xfId="1022" xr:uid="{00000000-0005-0000-0000-0000D0030000}"/>
    <cellStyle name="Lien hypertexte visité 955" xfId="1023" xr:uid="{00000000-0005-0000-0000-0000D1030000}"/>
    <cellStyle name="Lien hypertexte visité 956" xfId="1024" xr:uid="{00000000-0005-0000-0000-0000D2030000}"/>
    <cellStyle name="Lien hypertexte visité 957" xfId="1025" xr:uid="{00000000-0005-0000-0000-0000D3030000}"/>
    <cellStyle name="Lien hypertexte visité 958" xfId="1026" xr:uid="{00000000-0005-0000-0000-0000D4030000}"/>
    <cellStyle name="Lien hypertexte visité 959" xfId="1027" xr:uid="{00000000-0005-0000-0000-0000D5030000}"/>
    <cellStyle name="Lien hypertexte visité 96" xfId="1028" xr:uid="{00000000-0005-0000-0000-0000D6030000}"/>
    <cellStyle name="Lien hypertexte visité 960" xfId="1029" xr:uid="{00000000-0005-0000-0000-0000D7030000}"/>
    <cellStyle name="Lien hypertexte visité 961" xfId="1030" xr:uid="{00000000-0005-0000-0000-0000D8030000}"/>
    <cellStyle name="Lien hypertexte visité 962" xfId="1031" xr:uid="{00000000-0005-0000-0000-0000D9030000}"/>
    <cellStyle name="Lien hypertexte visité 963" xfId="1032" xr:uid="{00000000-0005-0000-0000-0000DA030000}"/>
    <cellStyle name="Lien hypertexte visité 964" xfId="1033" xr:uid="{00000000-0005-0000-0000-0000DB030000}"/>
    <cellStyle name="Lien hypertexte visité 965" xfId="1034" xr:uid="{00000000-0005-0000-0000-0000DC030000}"/>
    <cellStyle name="Lien hypertexte visité 966" xfId="1035" xr:uid="{00000000-0005-0000-0000-0000DD030000}"/>
    <cellStyle name="Lien hypertexte visité 967" xfId="1036" xr:uid="{00000000-0005-0000-0000-0000DE030000}"/>
    <cellStyle name="Lien hypertexte visité 968" xfId="1037" xr:uid="{00000000-0005-0000-0000-0000DF030000}"/>
    <cellStyle name="Lien hypertexte visité 969" xfId="1038" xr:uid="{00000000-0005-0000-0000-0000E0030000}"/>
    <cellStyle name="Lien hypertexte visité 97" xfId="1039" xr:uid="{00000000-0005-0000-0000-0000E1030000}"/>
    <cellStyle name="Lien hypertexte visité 970" xfId="1040" xr:uid="{00000000-0005-0000-0000-0000E2030000}"/>
    <cellStyle name="Lien hypertexte visité 971" xfId="1041" xr:uid="{00000000-0005-0000-0000-0000E3030000}"/>
    <cellStyle name="Lien hypertexte visité 972" xfId="1042" xr:uid="{00000000-0005-0000-0000-0000E4030000}"/>
    <cellStyle name="Lien hypertexte visité 973" xfId="1043" xr:uid="{00000000-0005-0000-0000-0000E5030000}"/>
    <cellStyle name="Lien hypertexte visité 974" xfId="1044" xr:uid="{00000000-0005-0000-0000-0000E6030000}"/>
    <cellStyle name="Lien hypertexte visité 975" xfId="1045" xr:uid="{00000000-0005-0000-0000-0000E7030000}"/>
    <cellStyle name="Lien hypertexte visité 976" xfId="1046" xr:uid="{00000000-0005-0000-0000-0000E8030000}"/>
    <cellStyle name="Lien hypertexte visité 977" xfId="1047" xr:uid="{00000000-0005-0000-0000-0000E9030000}"/>
    <cellStyle name="Lien hypertexte visité 978" xfId="1048" xr:uid="{00000000-0005-0000-0000-0000EA030000}"/>
    <cellStyle name="Lien hypertexte visité 979" xfId="1049" xr:uid="{00000000-0005-0000-0000-0000EB030000}"/>
    <cellStyle name="Lien hypertexte visité 98" xfId="1050" xr:uid="{00000000-0005-0000-0000-0000EC030000}"/>
    <cellStyle name="Lien hypertexte visité 980" xfId="1051" xr:uid="{00000000-0005-0000-0000-0000ED030000}"/>
    <cellStyle name="Lien hypertexte visité 981" xfId="1052" xr:uid="{00000000-0005-0000-0000-0000EE030000}"/>
    <cellStyle name="Lien hypertexte visité 982" xfId="1053" xr:uid="{00000000-0005-0000-0000-0000EF030000}"/>
    <cellStyle name="Lien hypertexte visité 983" xfId="1054" xr:uid="{00000000-0005-0000-0000-0000F0030000}"/>
    <cellStyle name="Lien hypertexte visité 984" xfId="1055" xr:uid="{00000000-0005-0000-0000-0000F1030000}"/>
    <cellStyle name="Lien hypertexte visité 985" xfId="1056" xr:uid="{00000000-0005-0000-0000-0000F2030000}"/>
    <cellStyle name="Lien hypertexte visité 986" xfId="1057" xr:uid="{00000000-0005-0000-0000-0000F3030000}"/>
    <cellStyle name="Lien hypertexte visité 987" xfId="1058" xr:uid="{00000000-0005-0000-0000-0000F4030000}"/>
    <cellStyle name="Lien hypertexte visité 988" xfId="1059" xr:uid="{00000000-0005-0000-0000-0000F5030000}"/>
    <cellStyle name="Lien hypertexte visité 989" xfId="1060" xr:uid="{00000000-0005-0000-0000-0000F6030000}"/>
    <cellStyle name="Lien hypertexte visité 99" xfId="1061" xr:uid="{00000000-0005-0000-0000-0000F7030000}"/>
    <cellStyle name="Lien hypertexte visité 990" xfId="1062" xr:uid="{00000000-0005-0000-0000-0000F8030000}"/>
    <cellStyle name="Lien hypertexte visité 991" xfId="1063" xr:uid="{00000000-0005-0000-0000-0000F9030000}"/>
    <cellStyle name="Lien hypertexte visité 992" xfId="1064" xr:uid="{00000000-0005-0000-0000-0000FA030000}"/>
    <cellStyle name="Lien hypertexte visité 993" xfId="1065" xr:uid="{00000000-0005-0000-0000-0000FB030000}"/>
    <cellStyle name="Lien hypertexte visité 994" xfId="1066" xr:uid="{00000000-0005-0000-0000-0000FC030000}"/>
    <cellStyle name="Lien hypertexte visité 995" xfId="1067" xr:uid="{00000000-0005-0000-0000-0000FD030000}"/>
    <cellStyle name="Lien hypertexte visité 996" xfId="1068" xr:uid="{00000000-0005-0000-0000-0000FE030000}"/>
    <cellStyle name="Lien hypertexte visité 997" xfId="1069" xr:uid="{00000000-0005-0000-0000-0000FF030000}"/>
    <cellStyle name="Lien hypertexte visité 998" xfId="1070" xr:uid="{00000000-0005-0000-0000-000000040000}"/>
    <cellStyle name="Lien hypertexte visité 999" xfId="1071" xr:uid="{00000000-0005-0000-0000-000001040000}"/>
    <cellStyle name="Milliers 2" xfId="14" xr:uid="{00000000-0005-0000-0000-000002040000}"/>
    <cellStyle name="Milliers 2 2" xfId="40" xr:uid="{00000000-0005-0000-0000-000003040000}"/>
    <cellStyle name="Milliers 2 3" xfId="1072" xr:uid="{00000000-0005-0000-0000-000004040000}"/>
    <cellStyle name="Milliers 3" xfId="12" xr:uid="{00000000-0005-0000-0000-000005040000}"/>
    <cellStyle name="Milliers 4" xfId="1073" xr:uid="{00000000-0005-0000-0000-000006040000}"/>
    <cellStyle name="Monétaire" xfId="44" builtinId="4"/>
    <cellStyle name="Monétaire 2" xfId="35" xr:uid="{00000000-0005-0000-0000-000008040000}"/>
    <cellStyle name="Monétaire 2 2" xfId="1074" xr:uid="{00000000-0005-0000-0000-000009040000}"/>
    <cellStyle name="Monétaire 2 3" xfId="1075" xr:uid="{00000000-0005-0000-0000-00000A040000}"/>
    <cellStyle name="Monétaire 2 4" xfId="1076" xr:uid="{00000000-0005-0000-0000-00000B040000}"/>
    <cellStyle name="Monétaire 3" xfId="43" xr:uid="{00000000-0005-0000-0000-00000C040000}"/>
    <cellStyle name="Monétaire 4" xfId="1077" xr:uid="{00000000-0005-0000-0000-00000D040000}"/>
    <cellStyle name="Monétaire 5" xfId="1078" xr:uid="{00000000-0005-0000-0000-00000E040000}"/>
    <cellStyle name="Monétaire 6" xfId="1079" xr:uid="{00000000-0005-0000-0000-00000F040000}"/>
    <cellStyle name="Normal" xfId="0" builtinId="0"/>
    <cellStyle name="Normal 10" xfId="30" xr:uid="{00000000-0005-0000-0000-000011040000}"/>
    <cellStyle name="Normal 10 2" xfId="48" xr:uid="{00000000-0005-0000-0000-000012040000}"/>
    <cellStyle name="Normal 10 2 2" xfId="1080" xr:uid="{00000000-0005-0000-0000-000013040000}"/>
    <cellStyle name="Normal 10 2 2 2" xfId="1081" xr:uid="{00000000-0005-0000-0000-000014040000}"/>
    <cellStyle name="Normal 10 2 3" xfId="1082" xr:uid="{00000000-0005-0000-0000-000015040000}"/>
    <cellStyle name="Normal 10 2 4" xfId="1083" xr:uid="{00000000-0005-0000-0000-000016040000}"/>
    <cellStyle name="Normal 10 3" xfId="46" xr:uid="{00000000-0005-0000-0000-000017040000}"/>
    <cellStyle name="Normal 10 4" xfId="1084" xr:uid="{00000000-0005-0000-0000-000018040000}"/>
    <cellStyle name="Normal 10 5" xfId="1085" xr:uid="{00000000-0005-0000-0000-000019040000}"/>
    <cellStyle name="Normal 10 6" xfId="1086" xr:uid="{00000000-0005-0000-0000-00001A040000}"/>
    <cellStyle name="Normal 109 2" xfId="1087" xr:uid="{00000000-0005-0000-0000-00001B040000}"/>
    <cellStyle name="Normal 11" xfId="31" xr:uid="{00000000-0005-0000-0000-00001C040000}"/>
    <cellStyle name="Normal 11 2" xfId="1088" xr:uid="{00000000-0005-0000-0000-00001D040000}"/>
    <cellStyle name="Normal 11 3" xfId="1089" xr:uid="{00000000-0005-0000-0000-00001E040000}"/>
    <cellStyle name="Normal 11 4" xfId="1090" xr:uid="{00000000-0005-0000-0000-00001F040000}"/>
    <cellStyle name="Normal 11 5" xfId="1091" xr:uid="{00000000-0005-0000-0000-000020040000}"/>
    <cellStyle name="Normal 11 6" xfId="1092" xr:uid="{00000000-0005-0000-0000-000021040000}"/>
    <cellStyle name="Normal 110 2" xfId="1093" xr:uid="{00000000-0005-0000-0000-000022040000}"/>
    <cellStyle name="Normal 113" xfId="9" xr:uid="{00000000-0005-0000-0000-000023040000}"/>
    <cellStyle name="Normal 113 2" xfId="1094" xr:uid="{00000000-0005-0000-0000-000024040000}"/>
    <cellStyle name="Normal 113 3" xfId="1095" xr:uid="{00000000-0005-0000-0000-000025040000}"/>
    <cellStyle name="Normal 114" xfId="1096" xr:uid="{00000000-0005-0000-0000-000026040000}"/>
    <cellStyle name="Normal 114 2" xfId="1097" xr:uid="{00000000-0005-0000-0000-000027040000}"/>
    <cellStyle name="Normal 118 2" xfId="1098" xr:uid="{00000000-0005-0000-0000-000028040000}"/>
    <cellStyle name="Normal 119 2" xfId="1099" xr:uid="{00000000-0005-0000-0000-000029040000}"/>
    <cellStyle name="Normal 12" xfId="32" xr:uid="{00000000-0005-0000-0000-00002A040000}"/>
    <cellStyle name="Normal 12 2" xfId="1100" xr:uid="{00000000-0005-0000-0000-00002B040000}"/>
    <cellStyle name="Normal 12 3" xfId="1101" xr:uid="{00000000-0005-0000-0000-00002C040000}"/>
    <cellStyle name="Normal 12 4" xfId="1102" xr:uid="{00000000-0005-0000-0000-00002D040000}"/>
    <cellStyle name="Normal 12 5" xfId="1103" xr:uid="{00000000-0005-0000-0000-00002E040000}"/>
    <cellStyle name="Normal 12 6" xfId="1104" xr:uid="{00000000-0005-0000-0000-00002F040000}"/>
    <cellStyle name="Normal 127 2" xfId="1105" xr:uid="{00000000-0005-0000-0000-000030040000}"/>
    <cellStyle name="Normal 13" xfId="33" xr:uid="{00000000-0005-0000-0000-000031040000}"/>
    <cellStyle name="Normal 13 2" xfId="1106" xr:uid="{00000000-0005-0000-0000-000032040000}"/>
    <cellStyle name="Normal 13 3" xfId="1107" xr:uid="{00000000-0005-0000-0000-000033040000}"/>
    <cellStyle name="Normal 13 4" xfId="1108" xr:uid="{00000000-0005-0000-0000-000034040000}"/>
    <cellStyle name="Normal 13 5" xfId="1109" xr:uid="{00000000-0005-0000-0000-000035040000}"/>
    <cellStyle name="Normal 13 6" xfId="1110" xr:uid="{00000000-0005-0000-0000-000036040000}"/>
    <cellStyle name="Normal 138 2" xfId="1111" xr:uid="{00000000-0005-0000-0000-000037040000}"/>
    <cellStyle name="Normal 14" xfId="36" xr:uid="{00000000-0005-0000-0000-000038040000}"/>
    <cellStyle name="Normal 14 2" xfId="1112" xr:uid="{00000000-0005-0000-0000-000039040000}"/>
    <cellStyle name="Normal 14 3" xfId="1113" xr:uid="{00000000-0005-0000-0000-00003A040000}"/>
    <cellStyle name="Normal 14 4" xfId="1114" xr:uid="{00000000-0005-0000-0000-00003B040000}"/>
    <cellStyle name="Normal 15" xfId="34" xr:uid="{00000000-0005-0000-0000-00003C040000}"/>
    <cellStyle name="Normal 15 2" xfId="1115" xr:uid="{00000000-0005-0000-0000-00003D040000}"/>
    <cellStyle name="Normal 15 3" xfId="1116" xr:uid="{00000000-0005-0000-0000-00003E040000}"/>
    <cellStyle name="Normal 15 4" xfId="1117" xr:uid="{00000000-0005-0000-0000-00003F040000}"/>
    <cellStyle name="Normal 15 5" xfId="1118" xr:uid="{00000000-0005-0000-0000-000040040000}"/>
    <cellStyle name="Normal 15 6" xfId="1119" xr:uid="{00000000-0005-0000-0000-000041040000}"/>
    <cellStyle name="Normal 152" xfId="1120" xr:uid="{00000000-0005-0000-0000-000042040000}"/>
    <cellStyle name="Normal 16" xfId="38" xr:uid="{00000000-0005-0000-0000-000043040000}"/>
    <cellStyle name="Normal 16 2" xfId="1121" xr:uid="{00000000-0005-0000-0000-000044040000}"/>
    <cellStyle name="Normal 16 3" xfId="1122" xr:uid="{00000000-0005-0000-0000-000045040000}"/>
    <cellStyle name="Normal 17" xfId="41" xr:uid="{00000000-0005-0000-0000-000046040000}"/>
    <cellStyle name="Normal 17 2" xfId="1123" xr:uid="{00000000-0005-0000-0000-000047040000}"/>
    <cellStyle name="Normal 18" xfId="16" xr:uid="{00000000-0005-0000-0000-000048040000}"/>
    <cellStyle name="Normal 18 2" xfId="1124" xr:uid="{00000000-0005-0000-0000-000049040000}"/>
    <cellStyle name="Normal 19" xfId="3" xr:uid="{00000000-0005-0000-0000-00004A040000}"/>
    <cellStyle name="Normal 2" xfId="2" xr:uid="{00000000-0005-0000-0000-00004B040000}"/>
    <cellStyle name="Normal 2 2" xfId="15" xr:uid="{00000000-0005-0000-0000-00004C040000}"/>
    <cellStyle name="Normal 2 2 2" xfId="39" xr:uid="{00000000-0005-0000-0000-00004D040000}"/>
    <cellStyle name="Normal 2 2 2 2" xfId="1125" xr:uid="{00000000-0005-0000-0000-00004E040000}"/>
    <cellStyle name="Normal 2 2 2 3" xfId="1126" xr:uid="{00000000-0005-0000-0000-00004F040000}"/>
    <cellStyle name="Normal 2 2 3" xfId="1127" xr:uid="{00000000-0005-0000-0000-000050040000}"/>
    <cellStyle name="Normal 2 2 3 2" xfId="1128" xr:uid="{00000000-0005-0000-0000-000051040000}"/>
    <cellStyle name="Normal 2 2 3 4" xfId="1129" xr:uid="{00000000-0005-0000-0000-000052040000}"/>
    <cellStyle name="Normal 2 2 7" xfId="1130" xr:uid="{00000000-0005-0000-0000-000053040000}"/>
    <cellStyle name="Normal 2 3" xfId="19" xr:uid="{00000000-0005-0000-0000-000054040000}"/>
    <cellStyle name="Normal 2 3 2" xfId="1131" xr:uid="{00000000-0005-0000-0000-000055040000}"/>
    <cellStyle name="Normal 2 3 2 2" xfId="1132" xr:uid="{00000000-0005-0000-0000-000056040000}"/>
    <cellStyle name="Normal 2 3 2 3" xfId="1133" xr:uid="{00000000-0005-0000-0000-000057040000}"/>
    <cellStyle name="Normal 2 3 3" xfId="1134" xr:uid="{00000000-0005-0000-0000-000058040000}"/>
    <cellStyle name="Normal 2 3 4" xfId="1135" xr:uid="{00000000-0005-0000-0000-000059040000}"/>
    <cellStyle name="Normal 2 4" xfId="7" xr:uid="{00000000-0005-0000-0000-00005A040000}"/>
    <cellStyle name="Normal 2 4 2" xfId="1136" xr:uid="{00000000-0005-0000-0000-00005B040000}"/>
    <cellStyle name="Normal 2 4 3" xfId="1137" xr:uid="{00000000-0005-0000-0000-00005C040000}"/>
    <cellStyle name="Normal 2 5" xfId="1138" xr:uid="{00000000-0005-0000-0000-00005D040000}"/>
    <cellStyle name="Normal 2 5 2" xfId="1139" xr:uid="{00000000-0005-0000-0000-00005E040000}"/>
    <cellStyle name="Normal 2 6" xfId="1140" xr:uid="{00000000-0005-0000-0000-00005F040000}"/>
    <cellStyle name="Normal 2 6 2" xfId="1141" xr:uid="{00000000-0005-0000-0000-000060040000}"/>
    <cellStyle name="Normal 2 6 3" xfId="1142" xr:uid="{00000000-0005-0000-0000-000061040000}"/>
    <cellStyle name="Normal 2 7" xfId="1143" xr:uid="{00000000-0005-0000-0000-000062040000}"/>
    <cellStyle name="Normal 2 8" xfId="1144" xr:uid="{00000000-0005-0000-0000-000063040000}"/>
    <cellStyle name="Normal 20" xfId="4" xr:uid="{00000000-0005-0000-0000-000064040000}"/>
    <cellStyle name="Normal 21" xfId="1145" xr:uid="{00000000-0005-0000-0000-000065040000}"/>
    <cellStyle name="Normal 21 2" xfId="1146" xr:uid="{00000000-0005-0000-0000-000066040000}"/>
    <cellStyle name="Normal 22" xfId="1147" xr:uid="{00000000-0005-0000-0000-000067040000}"/>
    <cellStyle name="Normal 23" xfId="1148" xr:uid="{00000000-0005-0000-0000-000068040000}"/>
    <cellStyle name="Normal 24" xfId="1149" xr:uid="{00000000-0005-0000-0000-000069040000}"/>
    <cellStyle name="Normal 25" xfId="1150" xr:uid="{00000000-0005-0000-0000-00006A040000}"/>
    <cellStyle name="Normal 25 2" xfId="1151" xr:uid="{00000000-0005-0000-0000-00006B040000}"/>
    <cellStyle name="Normal 26" xfId="1152" xr:uid="{00000000-0005-0000-0000-00006C040000}"/>
    <cellStyle name="Normal 27" xfId="1153" xr:uid="{00000000-0005-0000-0000-00006D040000}"/>
    <cellStyle name="Normal 28" xfId="1154" xr:uid="{00000000-0005-0000-0000-00006E040000}"/>
    <cellStyle name="Normal 29" xfId="1155" xr:uid="{00000000-0005-0000-0000-00006F040000}"/>
    <cellStyle name="Normal 3" xfId="8" xr:uid="{00000000-0005-0000-0000-000070040000}"/>
    <cellStyle name="Normal 3 2" xfId="37" xr:uid="{00000000-0005-0000-0000-000071040000}"/>
    <cellStyle name="Normal 3 2 2" xfId="1156" xr:uid="{00000000-0005-0000-0000-000072040000}"/>
    <cellStyle name="Normal 3 2 3" xfId="1157" xr:uid="{00000000-0005-0000-0000-000073040000}"/>
    <cellStyle name="Normal 3 2 4" xfId="1158" xr:uid="{00000000-0005-0000-0000-000074040000}"/>
    <cellStyle name="Normal 3 2 5" xfId="1159" xr:uid="{00000000-0005-0000-0000-000075040000}"/>
    <cellStyle name="Normal 3 3" xfId="20" xr:uid="{00000000-0005-0000-0000-000076040000}"/>
    <cellStyle name="Normal 3 3 2" xfId="1160" xr:uid="{00000000-0005-0000-0000-000077040000}"/>
    <cellStyle name="Normal 3 3 2 2" xfId="1161" xr:uid="{00000000-0005-0000-0000-000078040000}"/>
    <cellStyle name="Normal 3 3 3" xfId="1162" xr:uid="{00000000-0005-0000-0000-000079040000}"/>
    <cellStyle name="Normal 3 4" xfId="1163" xr:uid="{00000000-0005-0000-0000-00007A040000}"/>
    <cellStyle name="Normal 3 4 2" xfId="1164" xr:uid="{00000000-0005-0000-0000-00007B040000}"/>
    <cellStyle name="Normal 3 5" xfId="1165" xr:uid="{00000000-0005-0000-0000-00007C040000}"/>
    <cellStyle name="Normal 3 5 2" xfId="1166" xr:uid="{00000000-0005-0000-0000-00007D040000}"/>
    <cellStyle name="Normal 3 6" xfId="1167" xr:uid="{00000000-0005-0000-0000-00007E040000}"/>
    <cellStyle name="Normal 3 7" xfId="1168" xr:uid="{00000000-0005-0000-0000-00007F040000}"/>
    <cellStyle name="Normal 3 8" xfId="1169" xr:uid="{00000000-0005-0000-0000-000080040000}"/>
    <cellStyle name="Normal 3 9" xfId="1170" xr:uid="{00000000-0005-0000-0000-000081040000}"/>
    <cellStyle name="Normal 30" xfId="1171" xr:uid="{00000000-0005-0000-0000-000082040000}"/>
    <cellStyle name="Normal 31" xfId="1172" xr:uid="{00000000-0005-0000-0000-000083040000}"/>
    <cellStyle name="Normal 32" xfId="1173" xr:uid="{00000000-0005-0000-0000-000084040000}"/>
    <cellStyle name="Normal 33" xfId="1174" xr:uid="{00000000-0005-0000-0000-000085040000}"/>
    <cellStyle name="Normal 34" xfId="1175" xr:uid="{00000000-0005-0000-0000-000086040000}"/>
    <cellStyle name="Normal 35" xfId="1176" xr:uid="{00000000-0005-0000-0000-000087040000}"/>
    <cellStyle name="Normal 36" xfId="1177" xr:uid="{00000000-0005-0000-0000-000088040000}"/>
    <cellStyle name="Normal 37" xfId="1178" xr:uid="{00000000-0005-0000-0000-000089040000}"/>
    <cellStyle name="Normal 38" xfId="1179" xr:uid="{00000000-0005-0000-0000-00008A040000}"/>
    <cellStyle name="Normal 39" xfId="1180" xr:uid="{00000000-0005-0000-0000-00008B040000}"/>
    <cellStyle name="Normal 4" xfId="10" xr:uid="{00000000-0005-0000-0000-00008C040000}"/>
    <cellStyle name="Normal 4 2" xfId="21" xr:uid="{00000000-0005-0000-0000-00008D040000}"/>
    <cellStyle name="Normal 4 2 2" xfId="1181" xr:uid="{00000000-0005-0000-0000-00008E040000}"/>
    <cellStyle name="Normal 4 2 2 2" xfId="1182" xr:uid="{00000000-0005-0000-0000-00008F040000}"/>
    <cellStyle name="Normal 4 2 2 2 2" xfId="1183" xr:uid="{00000000-0005-0000-0000-000090040000}"/>
    <cellStyle name="Normal 4 2 2 2 3" xfId="1184" xr:uid="{00000000-0005-0000-0000-000091040000}"/>
    <cellStyle name="Normal 4 2 2 3" xfId="1185" xr:uid="{00000000-0005-0000-0000-000092040000}"/>
    <cellStyle name="Normal 4 2 2 4" xfId="1186" xr:uid="{00000000-0005-0000-0000-000093040000}"/>
    <cellStyle name="Normal 4 2 3" xfId="1187" xr:uid="{00000000-0005-0000-0000-000094040000}"/>
    <cellStyle name="Normal 4 2 3 2" xfId="1188" xr:uid="{00000000-0005-0000-0000-000095040000}"/>
    <cellStyle name="Normal 4 2 3 3" xfId="1189" xr:uid="{00000000-0005-0000-0000-000096040000}"/>
    <cellStyle name="Normal 4 2 4" xfId="1190" xr:uid="{00000000-0005-0000-0000-000097040000}"/>
    <cellStyle name="Normal 4 2 4 2" xfId="1191" xr:uid="{00000000-0005-0000-0000-000098040000}"/>
    <cellStyle name="Normal 4 2 5" xfId="1192" xr:uid="{00000000-0005-0000-0000-000099040000}"/>
    <cellStyle name="Normal 4 3" xfId="1193" xr:uid="{00000000-0005-0000-0000-00009A040000}"/>
    <cellStyle name="Normal 4 3 2" xfId="1194" xr:uid="{00000000-0005-0000-0000-00009B040000}"/>
    <cellStyle name="Normal 4 4" xfId="1195" xr:uid="{00000000-0005-0000-0000-00009C040000}"/>
    <cellStyle name="Normal 4 4 2" xfId="1196" xr:uid="{00000000-0005-0000-0000-00009D040000}"/>
    <cellStyle name="Normal 4 5" xfId="1197" xr:uid="{00000000-0005-0000-0000-00009E040000}"/>
    <cellStyle name="Normal 4 6" xfId="1198" xr:uid="{00000000-0005-0000-0000-00009F040000}"/>
    <cellStyle name="Normal 4 7" xfId="1199" xr:uid="{00000000-0005-0000-0000-0000A0040000}"/>
    <cellStyle name="Normal 40" xfId="1200" xr:uid="{00000000-0005-0000-0000-0000A1040000}"/>
    <cellStyle name="Normal 41" xfId="1201" xr:uid="{00000000-0005-0000-0000-0000A2040000}"/>
    <cellStyle name="Normal 42" xfId="1202" xr:uid="{00000000-0005-0000-0000-0000A3040000}"/>
    <cellStyle name="Normal 43" xfId="1203" xr:uid="{00000000-0005-0000-0000-0000A4040000}"/>
    <cellStyle name="Normal 44" xfId="1204" xr:uid="{00000000-0005-0000-0000-0000A5040000}"/>
    <cellStyle name="Normal 45" xfId="1205" xr:uid="{00000000-0005-0000-0000-0000A6040000}"/>
    <cellStyle name="Normal 46" xfId="1206" xr:uid="{00000000-0005-0000-0000-0000A7040000}"/>
    <cellStyle name="Normal 47" xfId="1207" xr:uid="{00000000-0005-0000-0000-0000A8040000}"/>
    <cellStyle name="Normal 48" xfId="1208" xr:uid="{00000000-0005-0000-0000-0000A9040000}"/>
    <cellStyle name="Normal 49" xfId="1209" xr:uid="{00000000-0005-0000-0000-0000AA040000}"/>
    <cellStyle name="Normal 5" xfId="5" xr:uid="{00000000-0005-0000-0000-0000AB040000}"/>
    <cellStyle name="Normal 5 2" xfId="42" xr:uid="{00000000-0005-0000-0000-0000AC040000}"/>
    <cellStyle name="Normal 5 2 2" xfId="1210" xr:uid="{00000000-0005-0000-0000-0000AD040000}"/>
    <cellStyle name="Normal 5 2 2 2" xfId="1211" xr:uid="{00000000-0005-0000-0000-0000AE040000}"/>
    <cellStyle name="Normal 5 2 3" xfId="1212" xr:uid="{00000000-0005-0000-0000-0000AF040000}"/>
    <cellStyle name="Normal 5 3" xfId="23" xr:uid="{00000000-0005-0000-0000-0000B0040000}"/>
    <cellStyle name="Normal 5 3 2" xfId="1213" xr:uid="{00000000-0005-0000-0000-0000B1040000}"/>
    <cellStyle name="Normal 5 3 3" xfId="1214" xr:uid="{00000000-0005-0000-0000-0000B2040000}"/>
    <cellStyle name="Normal 5 4" xfId="1215" xr:uid="{00000000-0005-0000-0000-0000B3040000}"/>
    <cellStyle name="Normal 5 4 2" xfId="1216" xr:uid="{00000000-0005-0000-0000-0000B4040000}"/>
    <cellStyle name="Normal 5 5" xfId="1217" xr:uid="{00000000-0005-0000-0000-0000B5040000}"/>
    <cellStyle name="Normal 50" xfId="1218" xr:uid="{00000000-0005-0000-0000-0000B6040000}"/>
    <cellStyle name="Normal 51" xfId="1219" xr:uid="{00000000-0005-0000-0000-0000B7040000}"/>
    <cellStyle name="Normal 52" xfId="1220" xr:uid="{00000000-0005-0000-0000-0000B8040000}"/>
    <cellStyle name="Normal 53" xfId="1221" xr:uid="{00000000-0005-0000-0000-0000B9040000}"/>
    <cellStyle name="Normal 54" xfId="1222" xr:uid="{00000000-0005-0000-0000-0000BA040000}"/>
    <cellStyle name="Normal 55" xfId="1223" xr:uid="{00000000-0005-0000-0000-0000BB040000}"/>
    <cellStyle name="Normal 56" xfId="1224" xr:uid="{00000000-0005-0000-0000-0000BC040000}"/>
    <cellStyle name="Normal 57" xfId="1225" xr:uid="{00000000-0005-0000-0000-0000BD040000}"/>
    <cellStyle name="Normal 58" xfId="1226" xr:uid="{00000000-0005-0000-0000-0000BE040000}"/>
    <cellStyle name="Normal 59" xfId="1227" xr:uid="{00000000-0005-0000-0000-0000BF040000}"/>
    <cellStyle name="Normal 6" xfId="13" xr:uid="{00000000-0005-0000-0000-0000C0040000}"/>
    <cellStyle name="Normal 6 2" xfId="24" xr:uid="{00000000-0005-0000-0000-0000C1040000}"/>
    <cellStyle name="Normal 6 2 2" xfId="1228" xr:uid="{00000000-0005-0000-0000-0000C2040000}"/>
    <cellStyle name="Normal 6 2 2 2" xfId="1229" xr:uid="{00000000-0005-0000-0000-0000C3040000}"/>
    <cellStyle name="Normal 6 2 2 3" xfId="1230" xr:uid="{00000000-0005-0000-0000-0000C4040000}"/>
    <cellStyle name="Normal 6 2 3" xfId="1231" xr:uid="{00000000-0005-0000-0000-0000C5040000}"/>
    <cellStyle name="Normal 6 2 3 2" xfId="1232" xr:uid="{00000000-0005-0000-0000-0000C6040000}"/>
    <cellStyle name="Normal 6 2 4" xfId="1233" xr:uid="{00000000-0005-0000-0000-0000C7040000}"/>
    <cellStyle name="Normal 6 3" xfId="1234" xr:uid="{00000000-0005-0000-0000-0000C8040000}"/>
    <cellStyle name="Normal 6 3 2" xfId="1235" xr:uid="{00000000-0005-0000-0000-0000C9040000}"/>
    <cellStyle name="Normal 6 3 3" xfId="1236" xr:uid="{00000000-0005-0000-0000-0000CA040000}"/>
    <cellStyle name="Normal 6 4" xfId="1237" xr:uid="{00000000-0005-0000-0000-0000CB040000}"/>
    <cellStyle name="Normal 6 4 2" xfId="1238" xr:uid="{00000000-0005-0000-0000-0000CC040000}"/>
    <cellStyle name="Normal 6 5" xfId="1239" xr:uid="{00000000-0005-0000-0000-0000CD040000}"/>
    <cellStyle name="Normal 6 5 2" xfId="1240" xr:uid="{00000000-0005-0000-0000-0000CE040000}"/>
    <cellStyle name="Normal 6 6" xfId="1241" xr:uid="{00000000-0005-0000-0000-0000CF040000}"/>
    <cellStyle name="Normal 6 7" xfId="1242" xr:uid="{00000000-0005-0000-0000-0000D0040000}"/>
    <cellStyle name="Normal 60" xfId="1243" xr:uid="{00000000-0005-0000-0000-0000D1040000}"/>
    <cellStyle name="Normal 61" xfId="1244" xr:uid="{00000000-0005-0000-0000-0000D2040000}"/>
    <cellStyle name="Normal 62" xfId="1245" xr:uid="{00000000-0005-0000-0000-0000D3040000}"/>
    <cellStyle name="Normal 63" xfId="1246" xr:uid="{00000000-0005-0000-0000-0000D4040000}"/>
    <cellStyle name="Normal 64" xfId="1247" xr:uid="{00000000-0005-0000-0000-0000D5040000}"/>
    <cellStyle name="Normal 65" xfId="1248" xr:uid="{00000000-0005-0000-0000-0000D6040000}"/>
    <cellStyle name="Normal 66" xfId="1249" xr:uid="{00000000-0005-0000-0000-0000D7040000}"/>
    <cellStyle name="Normal 67" xfId="1250" xr:uid="{00000000-0005-0000-0000-0000D8040000}"/>
    <cellStyle name="Normal 68" xfId="1251" xr:uid="{00000000-0005-0000-0000-0000D9040000}"/>
    <cellStyle name="Normal 69" xfId="47" xr:uid="{00000000-0005-0000-0000-0000DA040000}"/>
    <cellStyle name="Normal 7" xfId="25" xr:uid="{00000000-0005-0000-0000-0000DB040000}"/>
    <cellStyle name="Normal 7 2" xfId="1252" xr:uid="{00000000-0005-0000-0000-0000DC040000}"/>
    <cellStyle name="Normal 7 3" xfId="1253" xr:uid="{00000000-0005-0000-0000-0000DD040000}"/>
    <cellStyle name="Normal 7 4" xfId="1254" xr:uid="{00000000-0005-0000-0000-0000DE040000}"/>
    <cellStyle name="Normal 7 5" xfId="1255" xr:uid="{00000000-0005-0000-0000-0000DF040000}"/>
    <cellStyle name="Normal 7 6" xfId="1256" xr:uid="{00000000-0005-0000-0000-0000E0040000}"/>
    <cellStyle name="Normal 8" xfId="26" xr:uid="{00000000-0005-0000-0000-0000E1040000}"/>
    <cellStyle name="Normal 8 2" xfId="45" xr:uid="{00000000-0005-0000-0000-0000E2040000}"/>
    <cellStyle name="Normal 8 2 2" xfId="1257" xr:uid="{00000000-0005-0000-0000-0000E3040000}"/>
    <cellStyle name="Normal 8 3" xfId="1258" xr:uid="{00000000-0005-0000-0000-0000E4040000}"/>
    <cellStyle name="Normal 8 3 2" xfId="1259" xr:uid="{00000000-0005-0000-0000-0000E5040000}"/>
    <cellStyle name="Normal 8 4" xfId="1260" xr:uid="{00000000-0005-0000-0000-0000E6040000}"/>
    <cellStyle name="Normal 8 5" xfId="1261" xr:uid="{00000000-0005-0000-0000-0000E7040000}"/>
    <cellStyle name="Normal 8 6" xfId="1262" xr:uid="{00000000-0005-0000-0000-0000E8040000}"/>
    <cellStyle name="Normal 8 7" xfId="1263" xr:uid="{00000000-0005-0000-0000-0000E9040000}"/>
    <cellStyle name="Normal 9" xfId="28" xr:uid="{00000000-0005-0000-0000-0000EA040000}"/>
    <cellStyle name="Normal 9 2" xfId="1264" xr:uid="{00000000-0005-0000-0000-0000EB040000}"/>
    <cellStyle name="Normal 9 2 2" xfId="1265" xr:uid="{00000000-0005-0000-0000-0000EC040000}"/>
    <cellStyle name="Normal 9 3" xfId="1266" xr:uid="{00000000-0005-0000-0000-0000ED040000}"/>
    <cellStyle name="Normal 9 3 2" xfId="1267" xr:uid="{00000000-0005-0000-0000-0000EE040000}"/>
    <cellStyle name="Normal 9 4" xfId="1268" xr:uid="{00000000-0005-0000-0000-0000EF040000}"/>
    <cellStyle name="Percent 2" xfId="1269" xr:uid="{00000000-0005-0000-0000-0000F0040000}"/>
    <cellStyle name="Percent 2 2" xfId="1270" xr:uid="{00000000-0005-0000-0000-0000F1040000}"/>
    <cellStyle name="Percent 2 3" xfId="1271" xr:uid="{00000000-0005-0000-0000-0000F2040000}"/>
    <cellStyle name="Percent 3" xfId="1272" xr:uid="{00000000-0005-0000-0000-0000F3040000}"/>
    <cellStyle name="Percent 3 2" xfId="1273" xr:uid="{00000000-0005-0000-0000-0000F4040000}"/>
    <cellStyle name="Pourcentage" xfId="1" builtinId="5"/>
    <cellStyle name="Pourcentage 2" xfId="11" xr:uid="{00000000-0005-0000-0000-0000F6040000}"/>
    <cellStyle name="Pourcentage 2 2" xfId="27" xr:uid="{00000000-0005-0000-0000-0000F7040000}"/>
    <cellStyle name="Pourcentage 2 3" xfId="1274" xr:uid="{00000000-0005-0000-0000-0000F8040000}"/>
    <cellStyle name="Pourcentage 2 4" xfId="1275" xr:uid="{00000000-0005-0000-0000-0000F9040000}"/>
    <cellStyle name="Pourcentage 2 5" xfId="1276" xr:uid="{00000000-0005-0000-0000-0000FA040000}"/>
    <cellStyle name="Pourcentage 2 6" xfId="1277" xr:uid="{00000000-0005-0000-0000-0000FB040000}"/>
    <cellStyle name="Pourcentage 3" xfId="6" xr:uid="{00000000-0005-0000-0000-0000FC040000}"/>
    <cellStyle name="Pourcentage 3 2" xfId="29" xr:uid="{00000000-0005-0000-0000-0000FD040000}"/>
    <cellStyle name="Pourcentage 3 3" xfId="1278" xr:uid="{00000000-0005-0000-0000-0000FE040000}"/>
    <cellStyle name="Pourcentage 3 4" xfId="1279" xr:uid="{00000000-0005-0000-0000-0000FF040000}"/>
    <cellStyle name="Pourcentage 4" xfId="1280" xr:uid="{00000000-0005-0000-0000-000000050000}"/>
    <cellStyle name="Pourcentage 5" xfId="1281" xr:uid="{00000000-0005-0000-0000-000001050000}"/>
    <cellStyle name="Pourcentage 6" xfId="1282" xr:uid="{00000000-0005-0000-0000-000002050000}"/>
    <cellStyle name="Pourcentage 7" xfId="1283" xr:uid="{00000000-0005-0000-0000-000003050000}"/>
    <cellStyle name="Pourcentage 8" xfId="1284" xr:uid="{00000000-0005-0000-0000-000004050000}"/>
    <cellStyle name="Pourcentage 9" xfId="1285" xr:uid="{00000000-0005-0000-0000-000005050000}"/>
    <cellStyle name="常规 4 2" xfId="1286" xr:uid="{00000000-0005-0000-0000-000006050000}"/>
    <cellStyle name="常规_Feuil2" xfId="22" xr:uid="{00000000-0005-0000-0000-00000705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6D0A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259897</xdr:colOff>
      <xdr:row>23</xdr:row>
      <xdr:rowOff>0</xdr:rowOff>
    </xdr:from>
    <xdr:to>
      <xdr:col>13</xdr:col>
      <xdr:colOff>245208</xdr:colOff>
      <xdr:row>23</xdr:row>
      <xdr:rowOff>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3611" y="178253572"/>
          <a:ext cx="930728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1171576</xdr:colOff>
      <xdr:row>23</xdr:row>
      <xdr:rowOff>0</xdr:rowOff>
    </xdr:from>
    <xdr:to>
      <xdr:col>5</xdr:col>
      <xdr:colOff>2077700</xdr:colOff>
      <xdr:row>23</xdr:row>
      <xdr:rowOff>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9451" y="67760850"/>
          <a:ext cx="921364" cy="0"/>
        </a:xfrm>
        <a:prstGeom prst="rect">
          <a:avLst/>
        </a:prstGeom>
      </xdr:spPr>
    </xdr:pic>
    <xdr:clientData/>
  </xdr:twoCellAnchor>
  <xdr:oneCellAnchor>
    <xdr:from>
      <xdr:col>12</xdr:col>
      <xdr:colOff>259897</xdr:colOff>
      <xdr:row>81</xdr:row>
      <xdr:rowOff>0</xdr:rowOff>
    </xdr:from>
    <xdr:ext cx="927017" cy="0"/>
    <xdr:pic>
      <xdr:nvPicPr>
        <xdr:cNvPr id="202" name="Imag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20579" y="199883981"/>
          <a:ext cx="927017" cy="0"/>
        </a:xfrm>
        <a:prstGeom prst="rect">
          <a:avLst/>
        </a:prstGeom>
      </xdr:spPr>
    </xdr:pic>
    <xdr:clientData/>
  </xdr:oneCellAnchor>
  <xdr:oneCellAnchor>
    <xdr:from>
      <xdr:col>12</xdr:col>
      <xdr:colOff>259897</xdr:colOff>
      <xdr:row>81</xdr:row>
      <xdr:rowOff>0</xdr:rowOff>
    </xdr:from>
    <xdr:ext cx="927017" cy="0"/>
    <xdr:pic>
      <xdr:nvPicPr>
        <xdr:cNvPr id="197" name="Image 196">
          <a:extLst>
            <a:ext uri="{FF2B5EF4-FFF2-40B4-BE49-F238E27FC236}">
              <a16:creationId xmlns:a16="http://schemas.microsoft.com/office/drawing/2014/main" id="{2A4DFF11-BCBF-4ECF-AC05-99BED5CAD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058533" y="277365527"/>
          <a:ext cx="927017" cy="0"/>
        </a:xfrm>
        <a:prstGeom prst="rect">
          <a:avLst/>
        </a:prstGeom>
      </xdr:spPr>
    </xdr:pic>
    <xdr:clientData/>
  </xdr:oneCellAnchor>
  <xdr:oneCellAnchor>
    <xdr:from>
      <xdr:col>12</xdr:col>
      <xdr:colOff>259897</xdr:colOff>
      <xdr:row>81</xdr:row>
      <xdr:rowOff>0</xdr:rowOff>
    </xdr:from>
    <xdr:ext cx="927017" cy="0"/>
    <xdr:pic>
      <xdr:nvPicPr>
        <xdr:cNvPr id="198" name="Image 197">
          <a:extLst>
            <a:ext uri="{FF2B5EF4-FFF2-40B4-BE49-F238E27FC236}">
              <a16:creationId xmlns:a16="http://schemas.microsoft.com/office/drawing/2014/main" id="{FF8FCD1D-7278-48EF-B925-14A7354CB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058533" y="277365527"/>
          <a:ext cx="927017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31</xdr:row>
      <xdr:rowOff>0</xdr:rowOff>
    </xdr:from>
    <xdr:ext cx="921364" cy="0"/>
    <xdr:pic>
      <xdr:nvPicPr>
        <xdr:cNvPr id="233" name="Image 232">
          <a:extLst>
            <a:ext uri="{FF2B5EF4-FFF2-40B4-BE49-F238E27FC236}">
              <a16:creationId xmlns:a16="http://schemas.microsoft.com/office/drawing/2014/main" id="{01E82A52-40CE-4AE8-A570-ED235FA86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33938" y="11072813"/>
          <a:ext cx="921364" cy="0"/>
        </a:xfrm>
        <a:prstGeom prst="rect">
          <a:avLst/>
        </a:prstGeom>
      </xdr:spPr>
    </xdr:pic>
    <xdr:clientData/>
  </xdr:oneCellAnchor>
  <xdr:oneCellAnchor>
    <xdr:from>
      <xdr:col>12</xdr:col>
      <xdr:colOff>259897</xdr:colOff>
      <xdr:row>81</xdr:row>
      <xdr:rowOff>0</xdr:rowOff>
    </xdr:from>
    <xdr:ext cx="927017" cy="0"/>
    <xdr:pic>
      <xdr:nvPicPr>
        <xdr:cNvPr id="243" name="Image 242">
          <a:extLst>
            <a:ext uri="{FF2B5EF4-FFF2-40B4-BE49-F238E27FC236}">
              <a16:creationId xmlns:a16="http://schemas.microsoft.com/office/drawing/2014/main" id="{D3F796DC-B927-448F-919E-FDFBBD0F7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81335" y="222401947"/>
          <a:ext cx="927017" cy="0"/>
        </a:xfrm>
        <a:prstGeom prst="rect">
          <a:avLst/>
        </a:prstGeom>
      </xdr:spPr>
    </xdr:pic>
    <xdr:clientData/>
  </xdr:oneCellAnchor>
  <xdr:oneCellAnchor>
    <xdr:from>
      <xdr:col>12</xdr:col>
      <xdr:colOff>259897</xdr:colOff>
      <xdr:row>81</xdr:row>
      <xdr:rowOff>0</xdr:rowOff>
    </xdr:from>
    <xdr:ext cx="927017" cy="0"/>
    <xdr:pic>
      <xdr:nvPicPr>
        <xdr:cNvPr id="244" name="Image 243">
          <a:extLst>
            <a:ext uri="{FF2B5EF4-FFF2-40B4-BE49-F238E27FC236}">
              <a16:creationId xmlns:a16="http://schemas.microsoft.com/office/drawing/2014/main" id="{AE4FF9A0-0AC7-4EA6-A8BE-59F84A79F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81335" y="222401947"/>
          <a:ext cx="927017" cy="0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0</xdr:row>
      <xdr:rowOff>69272</xdr:rowOff>
    </xdr:from>
    <xdr:ext cx="1188720" cy="1588250"/>
    <xdr:pic>
      <xdr:nvPicPr>
        <xdr:cNvPr id="2" name="Image 1">
          <a:extLst>
            <a:ext uri="{FF2B5EF4-FFF2-40B4-BE49-F238E27FC236}">
              <a16:creationId xmlns:a16="http://schemas.microsoft.com/office/drawing/2014/main" id="{111565EB-27F4-47A3-9359-DE9E5C934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69272"/>
          <a:ext cx="1188720" cy="1588250"/>
        </a:xfrm>
        <a:prstGeom prst="rect">
          <a:avLst/>
        </a:prstGeom>
      </xdr:spPr>
    </xdr:pic>
    <xdr:clientData/>
  </xdr:oneCellAnchor>
  <xdr:oneCellAnchor>
    <xdr:from>
      <xdr:col>4</xdr:col>
      <xdr:colOff>1171576</xdr:colOff>
      <xdr:row>81</xdr:row>
      <xdr:rowOff>0</xdr:rowOff>
    </xdr:from>
    <xdr:ext cx="921364" cy="0"/>
    <xdr:pic>
      <xdr:nvPicPr>
        <xdr:cNvPr id="5" name="Image 4">
          <a:extLst>
            <a:ext uri="{FF2B5EF4-FFF2-40B4-BE49-F238E27FC236}">
              <a16:creationId xmlns:a16="http://schemas.microsoft.com/office/drawing/2014/main" id="{A51B8185-D2A6-4BD1-A6A6-FEBF59823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48926" y="198710550"/>
          <a:ext cx="921364" cy="0"/>
        </a:xfrm>
        <a:prstGeom prst="rect">
          <a:avLst/>
        </a:prstGeom>
      </xdr:spPr>
    </xdr:pic>
    <xdr:clientData/>
  </xdr:oneCellAnchor>
  <xdr:oneCellAnchor>
    <xdr:from>
      <xdr:col>4</xdr:col>
      <xdr:colOff>1171576</xdr:colOff>
      <xdr:row>23</xdr:row>
      <xdr:rowOff>0</xdr:rowOff>
    </xdr:from>
    <xdr:ext cx="908029" cy="0"/>
    <xdr:pic>
      <xdr:nvPicPr>
        <xdr:cNvPr id="3" name="Image 2">
          <a:extLst>
            <a:ext uri="{FF2B5EF4-FFF2-40B4-BE49-F238E27FC236}">
              <a16:creationId xmlns:a16="http://schemas.microsoft.com/office/drawing/2014/main" id="{BC6A8F9C-0C42-4926-90BC-ED7DED3F3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90171" y="17787938"/>
          <a:ext cx="908029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86590</xdr:colOff>
      <xdr:row>13</xdr:row>
      <xdr:rowOff>4203</xdr:rowOff>
    </xdr:from>
    <xdr:to>
      <xdr:col>0</xdr:col>
      <xdr:colOff>1999383</xdr:colOff>
      <xdr:row>13</xdr:row>
      <xdr:rowOff>1012464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BD8E06-A561-7572-E2A4-F7C4D8932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4662794"/>
          <a:ext cx="1912793" cy="1008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056408" cy="1398188"/>
    <xdr:pic>
      <xdr:nvPicPr>
        <xdr:cNvPr id="3" name="Image 2">
          <a:extLst>
            <a:ext uri="{FF2B5EF4-FFF2-40B4-BE49-F238E27FC236}">
              <a16:creationId xmlns:a16="http://schemas.microsoft.com/office/drawing/2014/main" id="{E481381C-4422-4820-A95F-F150F30EC9F6}"/>
            </a:ext>
            <a:ext uri="{147F2762-F138-4A5C-976F-8EAC2B608ADB}">
              <a16:predDERef xmlns:a16="http://schemas.microsoft.com/office/drawing/2014/main" pred="{E6BD8E06-A561-7572-E2A4-F7C4D8932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56408" cy="139818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9818" cy="1295774"/>
    <xdr:pic>
      <xdr:nvPicPr>
        <xdr:cNvPr id="9" name="Image 8">
          <a:extLst>
            <a:ext uri="{FF2B5EF4-FFF2-40B4-BE49-F238E27FC236}">
              <a16:creationId xmlns:a16="http://schemas.microsoft.com/office/drawing/2014/main" id="{1AC0632B-CC9D-4CD5-89C7-B0C3FCACA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9818" cy="1295774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12</xdr:row>
      <xdr:rowOff>0</xdr:rowOff>
    </xdr:from>
    <xdr:to>
      <xdr:col>1</xdr:col>
      <xdr:colOff>1107</xdr:colOff>
      <xdr:row>13</xdr:row>
      <xdr:rowOff>408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031927C-CAAC-4A09-B629-079972E6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3583"/>
          <a:ext cx="2557617" cy="1071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6172" cy="1317625"/>
    <xdr:pic>
      <xdr:nvPicPr>
        <xdr:cNvPr id="5" name="Image 4">
          <a:extLst>
            <a:ext uri="{FF2B5EF4-FFF2-40B4-BE49-F238E27FC236}">
              <a16:creationId xmlns:a16="http://schemas.microsoft.com/office/drawing/2014/main" id="{75F6A038-6D44-46E5-9315-0F4F2A0FC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6172" cy="13176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13</xdr:row>
      <xdr:rowOff>1</xdr:rowOff>
    </xdr:from>
    <xdr:to>
      <xdr:col>1</xdr:col>
      <xdr:colOff>942336</xdr:colOff>
      <xdr:row>14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4F3C1DE-8E69-4713-AFAC-3162E442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7126"/>
          <a:ext cx="2557617" cy="1071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5889</xdr:rowOff>
    </xdr:from>
    <xdr:to>
      <xdr:col>0</xdr:col>
      <xdr:colOff>2609449</xdr:colOff>
      <xdr:row>23</xdr:row>
      <xdr:rowOff>20263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0B29CA9-B0E5-B9D1-9D0E-D8887D81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0094"/>
          <a:ext cx="2648019" cy="1104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896211" cy="1197429"/>
    <xdr:pic>
      <xdr:nvPicPr>
        <xdr:cNvPr id="7" name="Image 6">
          <a:extLst>
            <a:ext uri="{FF2B5EF4-FFF2-40B4-BE49-F238E27FC236}">
              <a16:creationId xmlns:a16="http://schemas.microsoft.com/office/drawing/2014/main" id="{5E8FD984-E7AD-4851-9C0B-74892F967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96211" cy="1197429"/>
        </a:xfrm>
        <a:prstGeom prst="rect">
          <a:avLst/>
        </a:prstGeom>
      </xdr:spPr>
    </xdr:pic>
    <xdr:clientData/>
  </xdr:oneCellAnchor>
  <xdr:twoCellAnchor editAs="oneCell">
    <xdr:from>
      <xdr:col>0</xdr:col>
      <xdr:colOff>54429</xdr:colOff>
      <xdr:row>11</xdr:row>
      <xdr:rowOff>136072</xdr:rowOff>
    </xdr:from>
    <xdr:to>
      <xdr:col>0</xdr:col>
      <xdr:colOff>2083817</xdr:colOff>
      <xdr:row>11</xdr:row>
      <xdr:rowOff>1200491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7E4759-5789-4FBD-A645-083E93396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3374572"/>
          <a:ext cx="2029388" cy="1064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6471" cy="1197776"/>
    <xdr:pic>
      <xdr:nvPicPr>
        <xdr:cNvPr id="9" name="Image 8">
          <a:extLst>
            <a:ext uri="{FF2B5EF4-FFF2-40B4-BE49-F238E27FC236}">
              <a16:creationId xmlns:a16="http://schemas.microsoft.com/office/drawing/2014/main" id="{511682CE-724D-4727-B399-3E4155BEF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6471" cy="119777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1</xdr:col>
      <xdr:colOff>1905</xdr:colOff>
      <xdr:row>11</xdr:row>
      <xdr:rowOff>1064419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3CA03D2-F68E-4388-A046-E201D8A6E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9926"/>
          <a:ext cx="2080260" cy="1064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0545" cy="1203219"/>
    <xdr:pic>
      <xdr:nvPicPr>
        <xdr:cNvPr id="2" name="Image 1">
          <a:extLst>
            <a:ext uri="{FF2B5EF4-FFF2-40B4-BE49-F238E27FC236}">
              <a16:creationId xmlns:a16="http://schemas.microsoft.com/office/drawing/2014/main" id="{33C223EB-250D-4DFB-BF31-DC6F6F73A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0545" cy="120321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11</xdr:row>
      <xdr:rowOff>1064419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64139D2-51BA-45B5-A5B9-7B2619E04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3000"/>
          <a:ext cx="2078355" cy="1064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font.com/fr/c39hrp48dhtt.fon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169"/>
  <sheetViews>
    <sheetView showGridLines="0" tabSelected="1" zoomScale="40" zoomScaleNormal="40" zoomScaleSheetLayoutView="55" workbookViewId="0">
      <pane ySplit="14" topLeftCell="A15" activePane="bottomLeft" state="frozen"/>
      <selection pane="bottomLeft" activeCell="L8" sqref="L7:L8"/>
    </sheetView>
  </sheetViews>
  <sheetFormatPr baseColWidth="10" defaultColWidth="11.453125" defaultRowHeight="23.5" outlineLevelRow="1"/>
  <cols>
    <col min="1" max="1" width="29.26953125" customWidth="1"/>
    <col min="2" max="2" width="25.7265625" customWidth="1"/>
    <col min="3" max="3" width="41.54296875" style="57" bestFit="1" customWidth="1"/>
    <col min="4" max="4" width="30.81640625" style="57" bestFit="1" customWidth="1"/>
    <col min="5" max="5" width="57.26953125" style="74" customWidth="1"/>
    <col min="6" max="6" width="31.26953125" style="40" bestFit="1" customWidth="1"/>
    <col min="7" max="7" width="25.453125" style="65" bestFit="1" customWidth="1"/>
    <col min="8" max="8" width="44.1796875" style="53" bestFit="1" customWidth="1"/>
    <col min="9" max="9" width="19.1796875" style="44" bestFit="1" customWidth="1"/>
    <col min="10" max="10" width="18.26953125" style="8" bestFit="1" customWidth="1"/>
    <col min="11" max="11" width="21" style="2" customWidth="1"/>
    <col min="12" max="12" width="42" style="2" customWidth="1"/>
    <col min="13" max="13" width="14.26953125" style="58" bestFit="1" customWidth="1"/>
    <col min="14" max="14" width="27.7265625" style="8" bestFit="1" customWidth="1"/>
    <col min="15" max="15" width="12.7265625" style="44" customWidth="1"/>
    <col min="16" max="16" width="28.1796875" style="8" customWidth="1"/>
    <col min="18" max="18" width="27.7265625" customWidth="1"/>
  </cols>
  <sheetData>
    <row r="1" spans="1:16" ht="82.9" customHeight="1">
      <c r="A1" s="12"/>
      <c r="B1" s="262" t="s">
        <v>1622</v>
      </c>
      <c r="C1" s="77"/>
      <c r="D1" s="78"/>
      <c r="E1" s="79"/>
      <c r="F1" s="77"/>
      <c r="G1" s="80"/>
      <c r="H1" s="81"/>
      <c r="I1" s="81"/>
      <c r="J1" s="81"/>
      <c r="K1" s="81"/>
      <c r="L1" s="81"/>
      <c r="M1" s="81"/>
      <c r="N1" s="82"/>
      <c r="O1" s="83"/>
      <c r="P1" s="84"/>
    </row>
    <row r="2" spans="1:16" ht="61.5">
      <c r="A2" s="12"/>
      <c r="B2" s="309" t="s">
        <v>0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10"/>
    </row>
    <row r="3" spans="1:16" ht="27" customHeight="1">
      <c r="A3" s="12"/>
      <c r="B3" s="45"/>
      <c r="C3" s="39"/>
      <c r="D3" s="28"/>
      <c r="E3" s="71"/>
      <c r="G3" s="40"/>
      <c r="H3" s="41"/>
      <c r="I3" s="42"/>
      <c r="J3" s="42"/>
      <c r="K3" s="42"/>
      <c r="L3" s="42"/>
      <c r="M3" s="46"/>
      <c r="N3" s="43"/>
      <c r="P3" s="66"/>
    </row>
    <row r="4" spans="1:16" s="1" customFormat="1" outlineLevel="1">
      <c r="A4" s="13" t="s">
        <v>1</v>
      </c>
      <c r="B4" s="13"/>
      <c r="C4" s="22"/>
      <c r="D4" s="29"/>
      <c r="E4" s="72"/>
      <c r="F4" s="2"/>
      <c r="G4" s="2"/>
      <c r="H4" s="3"/>
      <c r="I4" s="4"/>
      <c r="J4" s="62"/>
      <c r="K4" s="5"/>
      <c r="L4" s="5"/>
      <c r="M4" s="4"/>
      <c r="N4" s="4"/>
      <c r="O4" s="4"/>
      <c r="P4" s="67"/>
    </row>
    <row r="5" spans="1:16" s="1" customFormat="1" outlineLevel="1">
      <c r="A5" s="13" t="s">
        <v>2</v>
      </c>
      <c r="B5" s="13"/>
      <c r="C5" s="22"/>
      <c r="D5" s="29"/>
      <c r="E5" s="72"/>
      <c r="F5" s="2"/>
      <c r="G5" s="2"/>
      <c r="H5" s="3"/>
      <c r="I5" s="4"/>
      <c r="J5" s="62"/>
      <c r="K5" s="5"/>
      <c r="L5" s="5"/>
      <c r="M5" s="4"/>
      <c r="N5" s="4"/>
      <c r="O5" s="4"/>
      <c r="P5" s="67"/>
    </row>
    <row r="6" spans="1:16" s="1" customFormat="1" outlineLevel="1">
      <c r="A6" s="13" t="s">
        <v>3</v>
      </c>
      <c r="B6" s="13"/>
      <c r="C6" s="22"/>
      <c r="D6" s="29"/>
      <c r="E6" s="72"/>
      <c r="F6" s="2"/>
      <c r="G6" s="2"/>
      <c r="H6" s="47"/>
      <c r="I6" s="4"/>
      <c r="J6" s="62"/>
      <c r="K6" s="5"/>
      <c r="L6" s="5"/>
      <c r="M6" s="4"/>
      <c r="N6" s="4"/>
      <c r="O6" s="4"/>
      <c r="P6" s="67"/>
    </row>
    <row r="7" spans="1:16" s="1" customFormat="1" ht="23.25" customHeight="1" outlineLevel="1">
      <c r="A7" s="13" t="s">
        <v>4</v>
      </c>
      <c r="B7" s="13"/>
      <c r="C7" s="22"/>
      <c r="D7" s="29"/>
      <c r="E7" s="72"/>
      <c r="F7" s="2"/>
      <c r="G7" s="2"/>
      <c r="H7" s="3"/>
      <c r="I7" s="4"/>
      <c r="J7" s="62"/>
      <c r="K7" s="5"/>
      <c r="L7" s="5"/>
      <c r="M7" s="4"/>
      <c r="N7" s="4"/>
      <c r="O7" s="4"/>
      <c r="P7" s="67"/>
    </row>
    <row r="8" spans="1:16" s="1" customFormat="1" ht="22.5" customHeight="1" outlineLevel="1">
      <c r="A8" s="13" t="s">
        <v>5</v>
      </c>
      <c r="B8" s="13"/>
      <c r="C8" s="22"/>
      <c r="D8" s="29"/>
      <c r="E8" s="72"/>
      <c r="F8" s="2"/>
      <c r="G8" s="2"/>
      <c r="H8" s="3"/>
      <c r="I8" s="4"/>
      <c r="J8" s="62"/>
      <c r="K8" s="5"/>
      <c r="L8" s="5"/>
      <c r="M8" s="4"/>
      <c r="N8" s="4"/>
      <c r="O8" s="4"/>
      <c r="P8" s="67"/>
    </row>
    <row r="9" spans="1:16" s="1" customFormat="1" ht="22.5" customHeight="1" outlineLevel="1">
      <c r="A9" s="13" t="s">
        <v>6</v>
      </c>
      <c r="B9" s="13"/>
      <c r="C9" s="22"/>
      <c r="D9" s="29"/>
      <c r="E9" s="72"/>
      <c r="F9" s="2"/>
      <c r="G9" s="2"/>
      <c r="H9" s="6"/>
      <c r="I9" s="4"/>
      <c r="J9" s="62"/>
      <c r="K9" s="5"/>
      <c r="L9" s="5"/>
      <c r="M9" s="4"/>
      <c r="N9" s="4"/>
      <c r="O9" s="4"/>
      <c r="P9" s="67"/>
    </row>
    <row r="10" spans="1:16" s="1" customFormat="1" ht="23.25" customHeight="1" outlineLevel="1">
      <c r="A10" s="14" t="s">
        <v>7</v>
      </c>
      <c r="B10" s="14"/>
      <c r="C10" s="23">
        <v>0</v>
      </c>
      <c r="D10" s="30"/>
      <c r="E10" s="73"/>
      <c r="F10" s="7"/>
      <c r="G10" s="7"/>
      <c r="H10" s="20"/>
      <c r="I10" s="4"/>
      <c r="J10" s="8"/>
      <c r="K10" s="9"/>
      <c r="L10" s="9"/>
      <c r="M10" s="10"/>
      <c r="N10" s="11"/>
      <c r="O10" s="5"/>
      <c r="P10" s="68"/>
    </row>
    <row r="11" spans="1:16" s="1" customFormat="1" ht="23.25" customHeight="1" outlineLevel="1">
      <c r="A11" s="14"/>
      <c r="B11" s="14"/>
      <c r="C11" s="38"/>
      <c r="D11" s="30"/>
      <c r="E11" s="73"/>
      <c r="F11" s="7"/>
      <c r="G11" s="7"/>
      <c r="H11" s="20"/>
      <c r="I11" s="4"/>
      <c r="J11" s="8"/>
      <c r="K11" s="9"/>
      <c r="L11" s="9"/>
      <c r="M11" s="10"/>
      <c r="N11" s="11"/>
      <c r="O11" s="5"/>
      <c r="P11" s="68"/>
    </row>
    <row r="12" spans="1:16" s="1" customFormat="1" ht="22.9" customHeight="1" outlineLevel="1">
      <c r="A12" s="59" t="s">
        <v>8</v>
      </c>
      <c r="B12" s="59"/>
      <c r="C12" s="60"/>
      <c r="D12" s="103"/>
      <c r="E12" s="104" t="s">
        <v>9</v>
      </c>
      <c r="F12" s="104"/>
      <c r="G12" s="105"/>
      <c r="H12" s="20"/>
      <c r="I12" s="4"/>
      <c r="J12" s="8"/>
      <c r="K12" s="9"/>
      <c r="L12" s="9"/>
      <c r="M12" s="10"/>
      <c r="N12" s="11"/>
      <c r="O12" s="5"/>
      <c r="P12" s="68"/>
    </row>
    <row r="13" spans="1:16" s="1" customFormat="1" ht="23.25" customHeight="1">
      <c r="A13" s="14"/>
      <c r="B13" s="14"/>
      <c r="C13" s="38"/>
      <c r="D13" s="30"/>
      <c r="E13" s="73"/>
      <c r="F13" s="7"/>
      <c r="G13" s="7"/>
      <c r="H13" s="20"/>
      <c r="I13" s="4"/>
      <c r="J13" s="8"/>
      <c r="K13" s="9"/>
      <c r="L13" s="9"/>
      <c r="M13" s="10"/>
      <c r="N13" s="11"/>
      <c r="O13" s="5"/>
      <c r="P13" s="68"/>
    </row>
    <row r="14" spans="1:16" s="48" customFormat="1" ht="85.5">
      <c r="A14" s="31" t="s">
        <v>10</v>
      </c>
      <c r="B14" s="32" t="s">
        <v>11</v>
      </c>
      <c r="C14" s="31" t="s">
        <v>12</v>
      </c>
      <c r="D14" s="31" t="s">
        <v>13</v>
      </c>
      <c r="E14" s="31" t="s">
        <v>14</v>
      </c>
      <c r="F14" s="32" t="s">
        <v>15</v>
      </c>
      <c r="G14" s="33" t="s">
        <v>16</v>
      </c>
      <c r="H14" s="21" t="s">
        <v>17</v>
      </c>
      <c r="I14" s="34" t="s">
        <v>18</v>
      </c>
      <c r="J14" s="37" t="s">
        <v>1531</v>
      </c>
      <c r="K14" s="36" t="s">
        <v>19</v>
      </c>
      <c r="L14" s="36" t="s">
        <v>20</v>
      </c>
      <c r="M14" s="37" t="s">
        <v>21</v>
      </c>
      <c r="N14" s="35" t="s">
        <v>1507</v>
      </c>
      <c r="O14" s="35" t="s">
        <v>23</v>
      </c>
      <c r="P14" s="35" t="s">
        <v>24</v>
      </c>
    </row>
    <row r="15" spans="1:16" s="48" customFormat="1" ht="92">
      <c r="A15" s="88" t="s">
        <v>25</v>
      </c>
      <c r="B15" s="89"/>
      <c r="C15" s="88"/>
      <c r="D15" s="88"/>
      <c r="E15" s="88"/>
      <c r="F15" s="89"/>
      <c r="G15" s="90"/>
      <c r="H15" s="91"/>
      <c r="I15" s="91"/>
      <c r="J15" s="94"/>
      <c r="K15" s="92"/>
      <c r="L15" s="92"/>
      <c r="M15" s="93"/>
      <c r="N15" s="94"/>
      <c r="O15" s="94"/>
      <c r="P15" s="94"/>
    </row>
    <row r="16" spans="1:16" s="1" customFormat="1" ht="107">
      <c r="A16" s="25">
        <v>2</v>
      </c>
      <c r="B16" s="15">
        <v>1</v>
      </c>
      <c r="C16" s="76" t="s">
        <v>41</v>
      </c>
      <c r="D16" s="24" t="s">
        <v>42</v>
      </c>
      <c r="E16" s="233" t="s">
        <v>43</v>
      </c>
      <c r="F16" s="17" t="s">
        <v>44</v>
      </c>
      <c r="G16" s="16" t="s">
        <v>45</v>
      </c>
      <c r="H16" s="51" t="s">
        <v>46</v>
      </c>
      <c r="I16" s="16">
        <v>1</v>
      </c>
      <c r="J16" s="87">
        <v>144.01</v>
      </c>
      <c r="K16" s="26">
        <v>1</v>
      </c>
      <c r="L16" s="174" t="s">
        <v>31</v>
      </c>
      <c r="M16" s="97">
        <v>0.2</v>
      </c>
      <c r="N16" s="50">
        <f>(J16*(1-M16))</f>
        <v>115.208</v>
      </c>
      <c r="O16" s="15"/>
      <c r="P16" s="69">
        <f>IF(O16&gt;=K16,(O16*N16),(O16*J16)*(1-C$10))</f>
        <v>0</v>
      </c>
    </row>
    <row r="17" spans="1:16" s="1" customFormat="1" ht="124.9" customHeight="1">
      <c r="A17" s="25">
        <v>2</v>
      </c>
      <c r="B17" s="15">
        <v>2</v>
      </c>
      <c r="C17" s="15" t="s">
        <v>63</v>
      </c>
      <c r="D17" s="24" t="s">
        <v>42</v>
      </c>
      <c r="E17" s="234" t="s">
        <v>64</v>
      </c>
      <c r="F17" s="101" t="s">
        <v>65</v>
      </c>
      <c r="G17" s="102">
        <v>1490699</v>
      </c>
      <c r="H17" s="51" t="s">
        <v>66</v>
      </c>
      <c r="I17" s="16">
        <v>1</v>
      </c>
      <c r="J17" s="87">
        <v>12.67</v>
      </c>
      <c r="K17" s="26">
        <v>12</v>
      </c>
      <c r="L17" s="174" t="s">
        <v>31</v>
      </c>
      <c r="M17" s="97">
        <v>0.05</v>
      </c>
      <c r="N17" s="50">
        <f t="shared" ref="N17:N80" si="0">(J17*(1-M17))</f>
        <v>12.0365</v>
      </c>
      <c r="O17" s="15"/>
      <c r="P17" s="69">
        <f t="shared" ref="P17:P19" si="1">IF(O17&gt;=K17,(O17*N17),(O17*J17)*(1-C$10))</f>
        <v>0</v>
      </c>
    </row>
    <row r="18" spans="1:16" s="1" customFormat="1" ht="135" customHeight="1">
      <c r="A18" s="25">
        <v>2</v>
      </c>
      <c r="B18" s="15">
        <v>3</v>
      </c>
      <c r="C18" s="15" t="s">
        <v>84</v>
      </c>
      <c r="D18" s="24" t="s">
        <v>42</v>
      </c>
      <c r="E18" s="233" t="s">
        <v>85</v>
      </c>
      <c r="F18" s="17" t="s">
        <v>86</v>
      </c>
      <c r="G18" s="16" t="s">
        <v>87</v>
      </c>
      <c r="H18" s="51" t="s">
        <v>88</v>
      </c>
      <c r="I18" s="16">
        <v>1</v>
      </c>
      <c r="J18" s="87">
        <v>7.53</v>
      </c>
      <c r="K18" s="26">
        <v>6</v>
      </c>
      <c r="L18" s="174" t="s">
        <v>31</v>
      </c>
      <c r="M18" s="97">
        <v>0.15</v>
      </c>
      <c r="N18" s="50">
        <f t="shared" si="0"/>
        <v>6.4005000000000001</v>
      </c>
      <c r="O18" s="15"/>
      <c r="P18" s="69">
        <f t="shared" si="1"/>
        <v>0</v>
      </c>
    </row>
    <row r="19" spans="1:16" s="1" customFormat="1" ht="129" customHeight="1">
      <c r="A19" s="25">
        <v>2</v>
      </c>
      <c r="B19" s="15">
        <v>4</v>
      </c>
      <c r="C19" s="15" t="s">
        <v>84</v>
      </c>
      <c r="D19" s="24" t="s">
        <v>42</v>
      </c>
      <c r="E19" s="235" t="s">
        <v>89</v>
      </c>
      <c r="F19" s="102" t="s">
        <v>90</v>
      </c>
      <c r="G19" s="16" t="s">
        <v>91</v>
      </c>
      <c r="H19" s="51" t="s">
        <v>92</v>
      </c>
      <c r="I19" s="16">
        <v>3</v>
      </c>
      <c r="J19" s="87">
        <v>3.6</v>
      </c>
      <c r="K19" s="26">
        <v>6</v>
      </c>
      <c r="L19" s="174" t="s">
        <v>31</v>
      </c>
      <c r="M19" s="97">
        <v>0.15</v>
      </c>
      <c r="N19" s="50">
        <f t="shared" si="0"/>
        <v>3.06</v>
      </c>
      <c r="O19" s="15"/>
      <c r="P19" s="69">
        <f t="shared" si="1"/>
        <v>0</v>
      </c>
    </row>
    <row r="20" spans="1:16" ht="135" customHeight="1" outlineLevel="1">
      <c r="A20" s="25">
        <v>3</v>
      </c>
      <c r="B20" s="15">
        <v>1</v>
      </c>
      <c r="C20" s="76" t="s">
        <v>1506</v>
      </c>
      <c r="D20" s="24" t="s">
        <v>26</v>
      </c>
      <c r="E20" s="235" t="s">
        <v>27</v>
      </c>
      <c r="F20" s="98" t="s">
        <v>28</v>
      </c>
      <c r="G20" s="16" t="s">
        <v>29</v>
      </c>
      <c r="H20" s="49" t="s">
        <v>30</v>
      </c>
      <c r="I20" s="16">
        <v>1</v>
      </c>
      <c r="J20" s="87">
        <v>11.96</v>
      </c>
      <c r="K20" s="26">
        <v>6</v>
      </c>
      <c r="L20" s="174" t="s">
        <v>31</v>
      </c>
      <c r="M20" s="97">
        <v>0.15</v>
      </c>
      <c r="N20" s="50">
        <f t="shared" si="0"/>
        <v>10.166</v>
      </c>
      <c r="O20" s="64"/>
      <c r="P20" s="69">
        <f>IF(O20&gt;=K20,(O20*N20),(O20*J20)*(1-C$10))</f>
        <v>0</v>
      </c>
    </row>
    <row r="21" spans="1:16" s="1" customFormat="1" ht="125.65" customHeight="1">
      <c r="A21" s="25">
        <v>3</v>
      </c>
      <c r="B21" s="15">
        <v>2</v>
      </c>
      <c r="C21" s="76" t="s">
        <v>32</v>
      </c>
      <c r="D21" s="24" t="s">
        <v>26</v>
      </c>
      <c r="E21" s="236" t="s">
        <v>33</v>
      </c>
      <c r="F21" s="16" t="s">
        <v>34</v>
      </c>
      <c r="G21" s="16">
        <v>300656</v>
      </c>
      <c r="H21" s="49" t="s">
        <v>35</v>
      </c>
      <c r="I21" s="16">
        <v>1</v>
      </c>
      <c r="J21" s="87">
        <v>8.8800000000000008</v>
      </c>
      <c r="K21" s="26">
        <v>36</v>
      </c>
      <c r="L21" s="96" t="s">
        <v>36</v>
      </c>
      <c r="M21" s="97">
        <v>0.35</v>
      </c>
      <c r="N21" s="50">
        <f t="shared" si="0"/>
        <v>5.7720000000000011</v>
      </c>
      <c r="O21" s="16"/>
      <c r="P21" s="69">
        <f>IF(O21&gt;=K21,(O21*N21),(O21*J21))</f>
        <v>0</v>
      </c>
    </row>
    <row r="22" spans="1:16" s="1" customFormat="1" ht="123" customHeight="1">
      <c r="A22" s="25">
        <v>3</v>
      </c>
      <c r="B22" s="15">
        <v>3</v>
      </c>
      <c r="C22" s="76" t="s">
        <v>32</v>
      </c>
      <c r="D22" s="24" t="s">
        <v>26</v>
      </c>
      <c r="E22" s="237" t="s">
        <v>37</v>
      </c>
      <c r="F22" s="98" t="s">
        <v>38</v>
      </c>
      <c r="G22" s="16" t="s">
        <v>39</v>
      </c>
      <c r="H22" s="49" t="s">
        <v>40</v>
      </c>
      <c r="I22" s="16">
        <v>1</v>
      </c>
      <c r="J22" s="87">
        <v>15.42</v>
      </c>
      <c r="K22" s="26">
        <v>12</v>
      </c>
      <c r="L22" s="96" t="s">
        <v>36</v>
      </c>
      <c r="M22" s="97">
        <v>0.35</v>
      </c>
      <c r="N22" s="50">
        <f t="shared" si="0"/>
        <v>10.023</v>
      </c>
      <c r="O22" s="64"/>
      <c r="P22" s="69">
        <f>IF(O22&gt;=K22,(O22*N22),(O22*J22))</f>
        <v>0</v>
      </c>
    </row>
    <row r="23" spans="1:16" s="1" customFormat="1" ht="124.9" customHeight="1">
      <c r="A23" s="25">
        <v>3</v>
      </c>
      <c r="B23" s="15">
        <v>4</v>
      </c>
      <c r="C23" s="99" t="s">
        <v>1504</v>
      </c>
      <c r="D23" s="24" t="s">
        <v>26</v>
      </c>
      <c r="E23" s="236" t="s">
        <v>47</v>
      </c>
      <c r="F23" s="16" t="s">
        <v>48</v>
      </c>
      <c r="G23" s="16">
        <v>59074</v>
      </c>
      <c r="H23" s="49" t="s">
        <v>49</v>
      </c>
      <c r="I23" s="16">
        <v>1</v>
      </c>
      <c r="J23" s="87">
        <v>2.84</v>
      </c>
      <c r="K23" s="26">
        <v>6</v>
      </c>
      <c r="L23" s="174" t="s">
        <v>31</v>
      </c>
      <c r="M23" s="97">
        <v>0.15</v>
      </c>
      <c r="N23" s="50">
        <f t="shared" si="0"/>
        <v>2.4139999999999997</v>
      </c>
      <c r="O23" s="100"/>
      <c r="P23" s="69">
        <f>IF(O23&gt;=K23,(O23*N23),(O23*J23))</f>
        <v>0</v>
      </c>
    </row>
    <row r="24" spans="1:16" s="1" customFormat="1" ht="125.65" customHeight="1">
      <c r="A24" s="25">
        <v>3</v>
      </c>
      <c r="B24" s="15">
        <v>5</v>
      </c>
      <c r="C24" s="76" t="s">
        <v>56</v>
      </c>
      <c r="D24" s="24" t="s">
        <v>26</v>
      </c>
      <c r="E24" s="236" t="s">
        <v>57</v>
      </c>
      <c r="F24" s="16" t="s">
        <v>58</v>
      </c>
      <c r="G24" s="16">
        <v>301241</v>
      </c>
      <c r="H24" s="49" t="s">
        <v>59</v>
      </c>
      <c r="I24" s="16">
        <v>1</v>
      </c>
      <c r="J24" s="87">
        <v>11.22</v>
      </c>
      <c r="K24" s="26">
        <v>10</v>
      </c>
      <c r="L24" s="174" t="s">
        <v>31</v>
      </c>
      <c r="M24" s="97">
        <v>0.2</v>
      </c>
      <c r="N24" s="50">
        <f t="shared" si="0"/>
        <v>8.9760000000000009</v>
      </c>
      <c r="O24" s="100"/>
      <c r="P24" s="69">
        <f t="shared" ref="P24:P69" si="2">IF(O24&gt;=K24,(O24*N24),(O24*J24))</f>
        <v>0</v>
      </c>
    </row>
    <row r="25" spans="1:16" s="1" customFormat="1" ht="123" customHeight="1">
      <c r="A25" s="25">
        <v>3</v>
      </c>
      <c r="B25" s="15">
        <v>6</v>
      </c>
      <c r="C25" s="15" t="s">
        <v>1505</v>
      </c>
      <c r="D25" s="24" t="s">
        <v>26</v>
      </c>
      <c r="E25" s="233" t="s">
        <v>60</v>
      </c>
      <c r="F25" s="17" t="s">
        <v>61</v>
      </c>
      <c r="G25" s="16" t="s">
        <v>62</v>
      </c>
      <c r="H25" s="51" t="s">
        <v>66</v>
      </c>
      <c r="I25" s="16">
        <v>1</v>
      </c>
      <c r="J25" s="87">
        <v>11.25</v>
      </c>
      <c r="K25" s="26">
        <v>12</v>
      </c>
      <c r="L25" s="174" t="s">
        <v>31</v>
      </c>
      <c r="M25" s="97">
        <v>0.05</v>
      </c>
      <c r="N25" s="50">
        <f t="shared" si="0"/>
        <v>10.6875</v>
      </c>
      <c r="O25" s="15"/>
      <c r="P25" s="69">
        <f t="shared" si="2"/>
        <v>0</v>
      </c>
    </row>
    <row r="26" spans="1:16" s="1" customFormat="1" ht="124.9" customHeight="1">
      <c r="A26" s="25">
        <v>3</v>
      </c>
      <c r="B26" s="15">
        <v>7</v>
      </c>
      <c r="C26" s="15" t="s">
        <v>50</v>
      </c>
      <c r="D26" s="25" t="s">
        <v>51</v>
      </c>
      <c r="E26" s="238" t="s">
        <v>52</v>
      </c>
      <c r="F26" s="17" t="s">
        <v>53</v>
      </c>
      <c r="G26" s="16" t="s">
        <v>54</v>
      </c>
      <c r="H26" s="51" t="s">
        <v>55</v>
      </c>
      <c r="I26" s="16">
        <v>24</v>
      </c>
      <c r="J26" s="87">
        <v>1.22</v>
      </c>
      <c r="K26" s="26">
        <v>48</v>
      </c>
      <c r="L26" s="174" t="s">
        <v>31</v>
      </c>
      <c r="M26" s="97">
        <v>0.2</v>
      </c>
      <c r="N26" s="50">
        <f t="shared" si="0"/>
        <v>0.97599999999999998</v>
      </c>
      <c r="O26" s="15"/>
      <c r="P26" s="69">
        <f t="shared" si="2"/>
        <v>0</v>
      </c>
    </row>
    <row r="27" spans="1:16" s="1" customFormat="1" ht="135" customHeight="1">
      <c r="A27" s="25">
        <v>4</v>
      </c>
      <c r="B27" s="15">
        <v>1</v>
      </c>
      <c r="C27" s="76" t="s">
        <v>67</v>
      </c>
      <c r="D27" s="16" t="s">
        <v>68</v>
      </c>
      <c r="E27" s="239" t="s">
        <v>81</v>
      </c>
      <c r="F27" s="18" t="s">
        <v>82</v>
      </c>
      <c r="G27" s="16">
        <v>3699350</v>
      </c>
      <c r="H27" s="52" t="s">
        <v>83</v>
      </c>
      <c r="I27" s="16">
        <v>1</v>
      </c>
      <c r="J27" s="87">
        <v>19.29</v>
      </c>
      <c r="K27" s="26">
        <v>10</v>
      </c>
      <c r="L27" s="174" t="s">
        <v>31</v>
      </c>
      <c r="M27" s="97">
        <v>0.2</v>
      </c>
      <c r="N27" s="50">
        <f t="shared" si="0"/>
        <v>15.432</v>
      </c>
      <c r="O27" s="15"/>
      <c r="P27" s="69">
        <f t="shared" si="2"/>
        <v>0</v>
      </c>
    </row>
    <row r="28" spans="1:16" s="1" customFormat="1" ht="135" customHeight="1">
      <c r="A28" s="25">
        <v>4</v>
      </c>
      <c r="B28" s="15">
        <v>2</v>
      </c>
      <c r="C28" s="76" t="s">
        <v>67</v>
      </c>
      <c r="D28" s="16" t="s">
        <v>68</v>
      </c>
      <c r="E28" s="239" t="s">
        <v>69</v>
      </c>
      <c r="F28" s="18" t="s">
        <v>70</v>
      </c>
      <c r="G28" s="16" t="s">
        <v>71</v>
      </c>
      <c r="H28" s="52" t="s">
        <v>72</v>
      </c>
      <c r="I28" s="16">
        <v>1</v>
      </c>
      <c r="J28" s="87">
        <v>6.89</v>
      </c>
      <c r="K28" s="26">
        <v>6</v>
      </c>
      <c r="L28" s="174" t="s">
        <v>31</v>
      </c>
      <c r="M28" s="97">
        <v>0.2</v>
      </c>
      <c r="N28" s="50">
        <f t="shared" si="0"/>
        <v>5.5120000000000005</v>
      </c>
      <c r="O28" s="15"/>
      <c r="P28" s="69">
        <f t="shared" si="2"/>
        <v>0</v>
      </c>
    </row>
    <row r="29" spans="1:16" s="1" customFormat="1" ht="135" customHeight="1">
      <c r="A29" s="25">
        <v>4</v>
      </c>
      <c r="B29" s="15">
        <v>3</v>
      </c>
      <c r="C29" s="76" t="s">
        <v>67</v>
      </c>
      <c r="D29" s="16" t="s">
        <v>68</v>
      </c>
      <c r="E29" s="239" t="s">
        <v>73</v>
      </c>
      <c r="F29" s="18" t="s">
        <v>74</v>
      </c>
      <c r="G29" s="16" t="s">
        <v>75</v>
      </c>
      <c r="H29" s="52" t="s">
        <v>76</v>
      </c>
      <c r="I29" s="16">
        <v>1</v>
      </c>
      <c r="J29" s="87">
        <v>13.01</v>
      </c>
      <c r="K29" s="26">
        <v>6</v>
      </c>
      <c r="L29" s="174" t="s">
        <v>31</v>
      </c>
      <c r="M29" s="97">
        <v>0.2</v>
      </c>
      <c r="N29" s="50">
        <f t="shared" si="0"/>
        <v>10.408000000000001</v>
      </c>
      <c r="O29" s="15"/>
      <c r="P29" s="69">
        <f t="shared" si="2"/>
        <v>0</v>
      </c>
    </row>
    <row r="30" spans="1:16" s="1" customFormat="1" ht="107">
      <c r="A30" s="25">
        <v>4</v>
      </c>
      <c r="B30" s="15">
        <v>4</v>
      </c>
      <c r="C30" s="76" t="s">
        <v>67</v>
      </c>
      <c r="D30" s="16" t="s">
        <v>68</v>
      </c>
      <c r="E30" s="280" t="s">
        <v>77</v>
      </c>
      <c r="F30" s="18" t="s">
        <v>78</v>
      </c>
      <c r="G30" s="16" t="s">
        <v>79</v>
      </c>
      <c r="H30" s="52" t="s">
        <v>80</v>
      </c>
      <c r="I30" s="16">
        <v>1</v>
      </c>
      <c r="J30" s="87">
        <v>25.5</v>
      </c>
      <c r="K30" s="26">
        <v>6</v>
      </c>
      <c r="L30" s="174" t="s">
        <v>31</v>
      </c>
      <c r="M30" s="97">
        <v>0.2</v>
      </c>
      <c r="N30" s="50">
        <f t="shared" si="0"/>
        <v>20.400000000000002</v>
      </c>
      <c r="O30" s="15"/>
      <c r="P30" s="69">
        <f t="shared" si="2"/>
        <v>0</v>
      </c>
    </row>
    <row r="31" spans="1:16" s="48" customFormat="1" ht="92">
      <c r="A31" s="88" t="s">
        <v>1530</v>
      </c>
      <c r="B31" s="89"/>
      <c r="C31" s="88"/>
      <c r="D31" s="88"/>
      <c r="E31" s="88"/>
      <c r="F31" s="89"/>
      <c r="G31" s="90"/>
      <c r="H31" s="91"/>
      <c r="I31" s="91"/>
      <c r="J31" s="94"/>
      <c r="K31" s="92"/>
      <c r="L31" s="92"/>
      <c r="M31" s="93"/>
      <c r="N31" s="94"/>
      <c r="O31" s="94"/>
      <c r="P31" s="69"/>
    </row>
    <row r="32" spans="1:16" s="1" customFormat="1" ht="107" collapsed="1">
      <c r="A32" s="64">
        <v>5</v>
      </c>
      <c r="B32" s="15" t="s">
        <v>93</v>
      </c>
      <c r="C32" s="15" t="s">
        <v>94</v>
      </c>
      <c r="D32" s="24" t="s">
        <v>42</v>
      </c>
      <c r="E32" s="240" t="s">
        <v>95</v>
      </c>
      <c r="F32" s="19" t="s">
        <v>96</v>
      </c>
      <c r="G32" s="16" t="s">
        <v>97</v>
      </c>
      <c r="H32" s="51" t="s">
        <v>98</v>
      </c>
      <c r="I32" s="16">
        <v>1</v>
      </c>
      <c r="J32" s="87">
        <v>11.94</v>
      </c>
      <c r="K32" s="26" t="s">
        <v>99</v>
      </c>
      <c r="L32" s="174" t="s">
        <v>31</v>
      </c>
      <c r="M32" s="97">
        <v>0.15</v>
      </c>
      <c r="N32" s="50">
        <f t="shared" si="0"/>
        <v>10.148999999999999</v>
      </c>
      <c r="O32" s="15"/>
      <c r="P32" s="69">
        <f t="shared" si="2"/>
        <v>0</v>
      </c>
    </row>
    <row r="33" spans="1:16" s="1" customFormat="1" ht="132.65" customHeight="1">
      <c r="A33" s="64">
        <v>5</v>
      </c>
      <c r="B33" s="15" t="s">
        <v>93</v>
      </c>
      <c r="C33" s="15" t="s">
        <v>94</v>
      </c>
      <c r="D33" s="24" t="s">
        <v>42</v>
      </c>
      <c r="E33" s="240" t="s">
        <v>100</v>
      </c>
      <c r="F33" s="19" t="s">
        <v>101</v>
      </c>
      <c r="G33" s="16" t="s">
        <v>102</v>
      </c>
      <c r="H33" s="51" t="s">
        <v>103</v>
      </c>
      <c r="I33" s="16">
        <v>1</v>
      </c>
      <c r="J33" s="87">
        <v>11.94</v>
      </c>
      <c r="K33" s="26" t="s">
        <v>99</v>
      </c>
      <c r="L33" s="174" t="s">
        <v>31</v>
      </c>
      <c r="M33" s="97">
        <v>0.15</v>
      </c>
      <c r="N33" s="50">
        <f t="shared" si="0"/>
        <v>10.148999999999999</v>
      </c>
      <c r="O33" s="15"/>
      <c r="P33" s="69">
        <f t="shared" si="2"/>
        <v>0</v>
      </c>
    </row>
    <row r="34" spans="1:16" s="1" customFormat="1" ht="130.9" customHeight="1">
      <c r="A34" s="64">
        <v>5</v>
      </c>
      <c r="B34" s="15" t="s">
        <v>93</v>
      </c>
      <c r="C34" s="15" t="s">
        <v>94</v>
      </c>
      <c r="D34" s="24" t="s">
        <v>42</v>
      </c>
      <c r="E34" s="240" t="s">
        <v>104</v>
      </c>
      <c r="F34" s="19" t="s">
        <v>105</v>
      </c>
      <c r="G34" s="16" t="s">
        <v>106</v>
      </c>
      <c r="H34" s="51" t="s">
        <v>107</v>
      </c>
      <c r="I34" s="16">
        <v>1</v>
      </c>
      <c r="J34" s="87">
        <v>11.94</v>
      </c>
      <c r="K34" s="26" t="s">
        <v>99</v>
      </c>
      <c r="L34" s="174" t="s">
        <v>31</v>
      </c>
      <c r="M34" s="97">
        <v>0.15</v>
      </c>
      <c r="N34" s="50">
        <f t="shared" si="0"/>
        <v>10.148999999999999</v>
      </c>
      <c r="O34" s="15"/>
      <c r="P34" s="69">
        <f t="shared" si="2"/>
        <v>0</v>
      </c>
    </row>
    <row r="35" spans="1:16" s="1" customFormat="1" ht="135" customHeight="1">
      <c r="A35" s="64">
        <v>5</v>
      </c>
      <c r="B35" s="15" t="s">
        <v>93</v>
      </c>
      <c r="C35" s="15" t="s">
        <v>94</v>
      </c>
      <c r="D35" s="24" t="s">
        <v>42</v>
      </c>
      <c r="E35" s="240" t="s">
        <v>108</v>
      </c>
      <c r="F35" s="19" t="s">
        <v>109</v>
      </c>
      <c r="G35" s="16" t="s">
        <v>110</v>
      </c>
      <c r="H35" s="51" t="s">
        <v>111</v>
      </c>
      <c r="I35" s="16">
        <v>1</v>
      </c>
      <c r="J35" s="87">
        <v>11.94</v>
      </c>
      <c r="K35" s="26" t="s">
        <v>99</v>
      </c>
      <c r="L35" s="174" t="s">
        <v>31</v>
      </c>
      <c r="M35" s="97">
        <v>0.15</v>
      </c>
      <c r="N35" s="50">
        <f t="shared" si="0"/>
        <v>10.148999999999999</v>
      </c>
      <c r="O35" s="15"/>
      <c r="P35" s="69">
        <f t="shared" si="2"/>
        <v>0</v>
      </c>
    </row>
    <row r="36" spans="1:16" s="1" customFormat="1" ht="153" customHeight="1">
      <c r="A36" s="64">
        <v>5</v>
      </c>
      <c r="B36" s="15" t="s">
        <v>93</v>
      </c>
      <c r="C36" s="15" t="s">
        <v>94</v>
      </c>
      <c r="D36" s="24" t="s">
        <v>42</v>
      </c>
      <c r="E36" s="240" t="s">
        <v>112</v>
      </c>
      <c r="F36" s="19" t="s">
        <v>113</v>
      </c>
      <c r="G36" s="16" t="s">
        <v>114</v>
      </c>
      <c r="H36" s="51" t="s">
        <v>115</v>
      </c>
      <c r="I36" s="16">
        <v>1</v>
      </c>
      <c r="J36" s="87">
        <v>11.94</v>
      </c>
      <c r="K36" s="26" t="s">
        <v>99</v>
      </c>
      <c r="L36" s="174" t="s">
        <v>31</v>
      </c>
      <c r="M36" s="97">
        <v>0.15</v>
      </c>
      <c r="N36" s="50">
        <f t="shared" si="0"/>
        <v>10.148999999999999</v>
      </c>
      <c r="O36" s="15"/>
      <c r="P36" s="69">
        <f t="shared" si="2"/>
        <v>0</v>
      </c>
    </row>
    <row r="37" spans="1:16" s="1" customFormat="1" ht="153" customHeight="1">
      <c r="A37" s="64">
        <v>5</v>
      </c>
      <c r="B37" s="15" t="s">
        <v>93</v>
      </c>
      <c r="C37" s="15" t="s">
        <v>94</v>
      </c>
      <c r="D37" s="24" t="s">
        <v>42</v>
      </c>
      <c r="E37" s="240" t="s">
        <v>116</v>
      </c>
      <c r="F37" s="19" t="s">
        <v>117</v>
      </c>
      <c r="G37" s="16" t="s">
        <v>118</v>
      </c>
      <c r="H37" s="51" t="s">
        <v>119</v>
      </c>
      <c r="I37" s="16">
        <v>1</v>
      </c>
      <c r="J37" s="87">
        <v>11.94</v>
      </c>
      <c r="K37" s="26" t="s">
        <v>99</v>
      </c>
      <c r="L37" s="174" t="s">
        <v>31</v>
      </c>
      <c r="M37" s="97">
        <v>0.15</v>
      </c>
      <c r="N37" s="50">
        <f t="shared" si="0"/>
        <v>10.148999999999999</v>
      </c>
      <c r="O37" s="15"/>
      <c r="P37" s="69">
        <f t="shared" si="2"/>
        <v>0</v>
      </c>
    </row>
    <row r="38" spans="1:16" s="1" customFormat="1" ht="153" customHeight="1">
      <c r="A38" s="64">
        <v>5</v>
      </c>
      <c r="B38" s="15" t="s">
        <v>93</v>
      </c>
      <c r="C38" s="15" t="s">
        <v>94</v>
      </c>
      <c r="D38" s="24" t="s">
        <v>42</v>
      </c>
      <c r="E38" s="240" t="s">
        <v>120</v>
      </c>
      <c r="F38" s="19" t="s">
        <v>121</v>
      </c>
      <c r="G38" s="16" t="s">
        <v>122</v>
      </c>
      <c r="H38" s="51" t="s">
        <v>123</v>
      </c>
      <c r="I38" s="16">
        <v>1</v>
      </c>
      <c r="J38" s="87">
        <v>11.94</v>
      </c>
      <c r="K38" s="26" t="s">
        <v>99</v>
      </c>
      <c r="L38" s="174" t="s">
        <v>31</v>
      </c>
      <c r="M38" s="97">
        <v>0.15</v>
      </c>
      <c r="N38" s="50">
        <f t="shared" si="0"/>
        <v>10.148999999999999</v>
      </c>
      <c r="O38" s="15"/>
      <c r="P38" s="69">
        <f t="shared" si="2"/>
        <v>0</v>
      </c>
    </row>
    <row r="39" spans="1:16" s="1" customFormat="1" ht="153" customHeight="1">
      <c r="A39" s="25">
        <v>5</v>
      </c>
      <c r="B39" s="15" t="s">
        <v>93</v>
      </c>
      <c r="C39" s="15" t="s">
        <v>94</v>
      </c>
      <c r="D39" s="24" t="s">
        <v>42</v>
      </c>
      <c r="E39" s="240" t="s">
        <v>124</v>
      </c>
      <c r="F39" s="19" t="s">
        <v>125</v>
      </c>
      <c r="G39" s="16" t="s">
        <v>126</v>
      </c>
      <c r="H39" s="51" t="s">
        <v>1508</v>
      </c>
      <c r="I39" s="16">
        <v>1</v>
      </c>
      <c r="J39" s="87">
        <v>11.94</v>
      </c>
      <c r="K39" s="26" t="s">
        <v>99</v>
      </c>
      <c r="L39" s="174" t="s">
        <v>31</v>
      </c>
      <c r="M39" s="97">
        <v>0.15</v>
      </c>
      <c r="N39" s="50">
        <f t="shared" si="0"/>
        <v>10.148999999999999</v>
      </c>
      <c r="O39" s="15"/>
      <c r="P39" s="69">
        <f t="shared" si="2"/>
        <v>0</v>
      </c>
    </row>
    <row r="40" spans="1:16" s="1" customFormat="1" ht="153" customHeight="1">
      <c r="A40" s="25">
        <v>5</v>
      </c>
      <c r="B40" s="15" t="s">
        <v>93</v>
      </c>
      <c r="C40" s="15" t="s">
        <v>94</v>
      </c>
      <c r="D40" s="24" t="s">
        <v>42</v>
      </c>
      <c r="E40" s="240" t="s">
        <v>127</v>
      </c>
      <c r="F40" s="19" t="s">
        <v>128</v>
      </c>
      <c r="G40" s="16" t="s">
        <v>129</v>
      </c>
      <c r="H40" s="51" t="s">
        <v>1509</v>
      </c>
      <c r="I40" s="16">
        <v>1</v>
      </c>
      <c r="J40" s="87">
        <v>11.94</v>
      </c>
      <c r="K40" s="26" t="s">
        <v>99</v>
      </c>
      <c r="L40" s="174" t="s">
        <v>31</v>
      </c>
      <c r="M40" s="97">
        <v>0.15</v>
      </c>
      <c r="N40" s="50">
        <f t="shared" si="0"/>
        <v>10.148999999999999</v>
      </c>
      <c r="O40" s="15"/>
      <c r="P40" s="69">
        <f t="shared" si="2"/>
        <v>0</v>
      </c>
    </row>
    <row r="41" spans="1:16" s="1" customFormat="1" ht="153" customHeight="1">
      <c r="A41" s="25">
        <v>5</v>
      </c>
      <c r="B41" s="15" t="s">
        <v>93</v>
      </c>
      <c r="C41" s="15" t="s">
        <v>94</v>
      </c>
      <c r="D41" s="24" t="s">
        <v>42</v>
      </c>
      <c r="E41" s="240" t="s">
        <v>130</v>
      </c>
      <c r="F41" s="19" t="s">
        <v>131</v>
      </c>
      <c r="G41" s="16" t="s">
        <v>132</v>
      </c>
      <c r="H41" s="51" t="s">
        <v>1510</v>
      </c>
      <c r="I41" s="16">
        <v>1</v>
      </c>
      <c r="J41" s="87">
        <v>11.94</v>
      </c>
      <c r="K41" s="26" t="s">
        <v>99</v>
      </c>
      <c r="L41" s="174" t="s">
        <v>31</v>
      </c>
      <c r="M41" s="97">
        <v>0.15</v>
      </c>
      <c r="N41" s="50">
        <f t="shared" si="0"/>
        <v>10.148999999999999</v>
      </c>
      <c r="O41" s="15"/>
      <c r="P41" s="69">
        <f t="shared" si="2"/>
        <v>0</v>
      </c>
    </row>
    <row r="42" spans="1:16" s="1" customFormat="1" ht="153" customHeight="1">
      <c r="A42" s="25">
        <v>5</v>
      </c>
      <c r="B42" s="15" t="s">
        <v>93</v>
      </c>
      <c r="C42" s="15" t="s">
        <v>94</v>
      </c>
      <c r="D42" s="24" t="s">
        <v>42</v>
      </c>
      <c r="E42" s="240" t="s">
        <v>133</v>
      </c>
      <c r="F42" s="19" t="s">
        <v>134</v>
      </c>
      <c r="G42" s="16" t="s">
        <v>135</v>
      </c>
      <c r="H42" s="51" t="s">
        <v>1511</v>
      </c>
      <c r="I42" s="16">
        <v>1</v>
      </c>
      <c r="J42" s="87">
        <v>11.94</v>
      </c>
      <c r="K42" s="26" t="s">
        <v>99</v>
      </c>
      <c r="L42" s="174" t="s">
        <v>31</v>
      </c>
      <c r="M42" s="97">
        <v>0.15</v>
      </c>
      <c r="N42" s="50">
        <f t="shared" si="0"/>
        <v>10.148999999999999</v>
      </c>
      <c r="O42" s="15"/>
      <c r="P42" s="69">
        <f t="shared" si="2"/>
        <v>0</v>
      </c>
    </row>
    <row r="43" spans="1:16" s="1" customFormat="1" ht="135" customHeight="1">
      <c r="A43" s="25">
        <v>5</v>
      </c>
      <c r="B43" s="15" t="s">
        <v>93</v>
      </c>
      <c r="C43" s="15" t="s">
        <v>94</v>
      </c>
      <c r="D43" s="24" t="s">
        <v>42</v>
      </c>
      <c r="E43" s="240" t="s">
        <v>136</v>
      </c>
      <c r="F43" s="19" t="s">
        <v>137</v>
      </c>
      <c r="G43" s="16" t="s">
        <v>138</v>
      </c>
      <c r="H43" s="51" t="s">
        <v>1512</v>
      </c>
      <c r="I43" s="16">
        <v>1</v>
      </c>
      <c r="J43" s="87">
        <v>11.94</v>
      </c>
      <c r="K43" s="26" t="s">
        <v>99</v>
      </c>
      <c r="L43" s="174" t="s">
        <v>31</v>
      </c>
      <c r="M43" s="97">
        <v>0.15</v>
      </c>
      <c r="N43" s="50">
        <f t="shared" si="0"/>
        <v>10.148999999999999</v>
      </c>
      <c r="O43" s="15"/>
      <c r="P43" s="69">
        <f t="shared" si="2"/>
        <v>0</v>
      </c>
    </row>
    <row r="44" spans="1:16" s="1" customFormat="1" ht="135" customHeight="1">
      <c r="A44" s="25">
        <v>5</v>
      </c>
      <c r="B44" s="15" t="s">
        <v>93</v>
      </c>
      <c r="C44" s="15" t="s">
        <v>94</v>
      </c>
      <c r="D44" s="24" t="s">
        <v>42</v>
      </c>
      <c r="E44" s="240" t="s">
        <v>139</v>
      </c>
      <c r="F44" s="19" t="s">
        <v>140</v>
      </c>
      <c r="G44" s="16" t="s">
        <v>141</v>
      </c>
      <c r="H44" s="51" t="s">
        <v>1513</v>
      </c>
      <c r="I44" s="16">
        <v>1</v>
      </c>
      <c r="J44" s="87">
        <v>11.94</v>
      </c>
      <c r="K44" s="26" t="s">
        <v>99</v>
      </c>
      <c r="L44" s="174" t="s">
        <v>31</v>
      </c>
      <c r="M44" s="97">
        <v>0.15</v>
      </c>
      <c r="N44" s="50">
        <f t="shared" si="0"/>
        <v>10.148999999999999</v>
      </c>
      <c r="O44" s="15"/>
      <c r="P44" s="69">
        <f t="shared" si="2"/>
        <v>0</v>
      </c>
    </row>
    <row r="45" spans="1:16" s="1" customFormat="1" ht="135" customHeight="1">
      <c r="A45" s="25">
        <v>5</v>
      </c>
      <c r="B45" s="15" t="s">
        <v>93</v>
      </c>
      <c r="C45" s="15" t="s">
        <v>94</v>
      </c>
      <c r="D45" s="24" t="s">
        <v>42</v>
      </c>
      <c r="E45" s="240" t="s">
        <v>142</v>
      </c>
      <c r="F45" s="19" t="s">
        <v>143</v>
      </c>
      <c r="G45" s="16" t="s">
        <v>144</v>
      </c>
      <c r="H45" s="51" t="s">
        <v>1514</v>
      </c>
      <c r="I45" s="16">
        <v>1</v>
      </c>
      <c r="J45" s="87">
        <v>11.94</v>
      </c>
      <c r="K45" s="26" t="s">
        <v>99</v>
      </c>
      <c r="L45" s="174" t="s">
        <v>31</v>
      </c>
      <c r="M45" s="97">
        <v>0.15</v>
      </c>
      <c r="N45" s="50">
        <f t="shared" si="0"/>
        <v>10.148999999999999</v>
      </c>
      <c r="O45" s="15"/>
      <c r="P45" s="69">
        <f t="shared" si="2"/>
        <v>0</v>
      </c>
    </row>
    <row r="46" spans="1:16" s="1" customFormat="1" ht="135" customHeight="1">
      <c r="A46" s="25">
        <v>5</v>
      </c>
      <c r="B46" s="15" t="s">
        <v>93</v>
      </c>
      <c r="C46" s="15" t="s">
        <v>94</v>
      </c>
      <c r="D46" s="24" t="s">
        <v>42</v>
      </c>
      <c r="E46" s="240" t="s">
        <v>145</v>
      </c>
      <c r="F46" s="19" t="s">
        <v>146</v>
      </c>
      <c r="G46" s="16" t="s">
        <v>147</v>
      </c>
      <c r="H46" s="51" t="s">
        <v>1515</v>
      </c>
      <c r="I46" s="16">
        <v>1</v>
      </c>
      <c r="J46" s="87">
        <v>11.94</v>
      </c>
      <c r="K46" s="26" t="s">
        <v>99</v>
      </c>
      <c r="L46" s="174" t="s">
        <v>31</v>
      </c>
      <c r="M46" s="97">
        <v>0.15</v>
      </c>
      <c r="N46" s="50">
        <f t="shared" si="0"/>
        <v>10.148999999999999</v>
      </c>
      <c r="O46" s="15"/>
      <c r="P46" s="69">
        <f t="shared" si="2"/>
        <v>0</v>
      </c>
    </row>
    <row r="47" spans="1:16" s="1" customFormat="1" ht="135" customHeight="1">
      <c r="A47" s="25">
        <v>5</v>
      </c>
      <c r="B47" s="15" t="s">
        <v>93</v>
      </c>
      <c r="C47" s="15" t="s">
        <v>94</v>
      </c>
      <c r="D47" s="24" t="s">
        <v>42</v>
      </c>
      <c r="E47" s="240" t="s">
        <v>148</v>
      </c>
      <c r="F47" s="19" t="s">
        <v>149</v>
      </c>
      <c r="G47" s="16" t="s">
        <v>150</v>
      </c>
      <c r="H47" s="51" t="s">
        <v>1516</v>
      </c>
      <c r="I47" s="16">
        <v>1</v>
      </c>
      <c r="J47" s="87">
        <v>11.94</v>
      </c>
      <c r="K47" s="26" t="s">
        <v>99</v>
      </c>
      <c r="L47" s="174" t="s">
        <v>31</v>
      </c>
      <c r="M47" s="97">
        <v>0.15</v>
      </c>
      <c r="N47" s="50">
        <f t="shared" si="0"/>
        <v>10.148999999999999</v>
      </c>
      <c r="O47" s="15"/>
      <c r="P47" s="69">
        <f t="shared" si="2"/>
        <v>0</v>
      </c>
    </row>
    <row r="48" spans="1:16" s="1" customFormat="1" ht="135" customHeight="1">
      <c r="A48" s="25">
        <v>5</v>
      </c>
      <c r="B48" s="15" t="s">
        <v>93</v>
      </c>
      <c r="C48" s="15" t="s">
        <v>151</v>
      </c>
      <c r="D48" s="24" t="s">
        <v>42</v>
      </c>
      <c r="E48" s="240" t="s">
        <v>152</v>
      </c>
      <c r="F48" s="19" t="s">
        <v>153</v>
      </c>
      <c r="G48" s="16" t="s">
        <v>154</v>
      </c>
      <c r="H48" s="51" t="s">
        <v>155</v>
      </c>
      <c r="I48" s="16">
        <v>1</v>
      </c>
      <c r="J48" s="87">
        <v>12.9</v>
      </c>
      <c r="K48" s="26" t="s">
        <v>99</v>
      </c>
      <c r="L48" s="174" t="s">
        <v>31</v>
      </c>
      <c r="M48" s="97">
        <v>0.15</v>
      </c>
      <c r="N48" s="50">
        <f t="shared" si="0"/>
        <v>10.965</v>
      </c>
      <c r="O48" s="15"/>
      <c r="P48" s="69">
        <f t="shared" si="2"/>
        <v>0</v>
      </c>
    </row>
    <row r="49" spans="1:16" s="1" customFormat="1" ht="135" customHeight="1">
      <c r="A49" s="25">
        <v>5</v>
      </c>
      <c r="B49" s="15" t="s">
        <v>93</v>
      </c>
      <c r="C49" s="15" t="s">
        <v>151</v>
      </c>
      <c r="D49" s="24" t="s">
        <v>42</v>
      </c>
      <c r="E49" s="240" t="s">
        <v>156</v>
      </c>
      <c r="F49" s="19" t="s">
        <v>157</v>
      </c>
      <c r="G49" s="16" t="s">
        <v>158</v>
      </c>
      <c r="H49" s="51" t="s">
        <v>159</v>
      </c>
      <c r="I49" s="16">
        <v>1</v>
      </c>
      <c r="J49" s="87">
        <v>12.9</v>
      </c>
      <c r="K49" s="26" t="s">
        <v>99</v>
      </c>
      <c r="L49" s="174" t="s">
        <v>31</v>
      </c>
      <c r="M49" s="97">
        <v>0.15</v>
      </c>
      <c r="N49" s="50">
        <f t="shared" si="0"/>
        <v>10.965</v>
      </c>
      <c r="O49" s="15"/>
      <c r="P49" s="69">
        <f t="shared" si="2"/>
        <v>0</v>
      </c>
    </row>
    <row r="50" spans="1:16" s="1" customFormat="1" ht="107">
      <c r="A50" s="25">
        <v>5</v>
      </c>
      <c r="B50" s="15" t="s">
        <v>93</v>
      </c>
      <c r="C50" s="15" t="s">
        <v>151</v>
      </c>
      <c r="D50" s="24" t="s">
        <v>42</v>
      </c>
      <c r="E50" s="240" t="s">
        <v>160</v>
      </c>
      <c r="F50" s="19" t="s">
        <v>161</v>
      </c>
      <c r="G50" s="16" t="s">
        <v>162</v>
      </c>
      <c r="H50" s="51" t="s">
        <v>163</v>
      </c>
      <c r="I50" s="16">
        <v>1</v>
      </c>
      <c r="J50" s="87">
        <v>12.9</v>
      </c>
      <c r="K50" s="26" t="s">
        <v>99</v>
      </c>
      <c r="L50" s="174" t="s">
        <v>31</v>
      </c>
      <c r="M50" s="97">
        <v>0.15</v>
      </c>
      <c r="N50" s="50">
        <f t="shared" si="0"/>
        <v>10.965</v>
      </c>
      <c r="O50" s="15"/>
      <c r="P50" s="69">
        <f t="shared" si="2"/>
        <v>0</v>
      </c>
    </row>
    <row r="51" spans="1:16" s="1" customFormat="1" ht="107">
      <c r="A51" s="25">
        <v>5</v>
      </c>
      <c r="B51" s="15" t="s">
        <v>93</v>
      </c>
      <c r="C51" s="15" t="s">
        <v>151</v>
      </c>
      <c r="D51" s="24" t="s">
        <v>42</v>
      </c>
      <c r="E51" s="240" t="s">
        <v>164</v>
      </c>
      <c r="F51" s="19" t="s">
        <v>165</v>
      </c>
      <c r="G51" s="16" t="s">
        <v>166</v>
      </c>
      <c r="H51" s="51" t="s">
        <v>167</v>
      </c>
      <c r="I51" s="16">
        <v>1</v>
      </c>
      <c r="J51" s="87">
        <v>12.9</v>
      </c>
      <c r="K51" s="26" t="s">
        <v>99</v>
      </c>
      <c r="L51" s="174" t="s">
        <v>31</v>
      </c>
      <c r="M51" s="97">
        <v>0.15</v>
      </c>
      <c r="N51" s="50">
        <f t="shared" si="0"/>
        <v>10.965</v>
      </c>
      <c r="O51" s="15"/>
      <c r="P51" s="69">
        <f t="shared" si="2"/>
        <v>0</v>
      </c>
    </row>
    <row r="52" spans="1:16" s="48" customFormat="1" ht="92">
      <c r="A52" s="88" t="s">
        <v>1529</v>
      </c>
      <c r="B52" s="89"/>
      <c r="C52" s="88"/>
      <c r="D52" s="88"/>
      <c r="E52" s="88"/>
      <c r="F52" s="89"/>
      <c r="G52" s="90"/>
      <c r="H52" s="91"/>
      <c r="I52" s="91"/>
      <c r="J52" s="94"/>
      <c r="K52" s="92"/>
      <c r="L52" s="92"/>
      <c r="M52" s="94"/>
      <c r="N52" s="94"/>
      <c r="O52" s="94"/>
      <c r="P52" s="69"/>
    </row>
    <row r="53" spans="1:16" s="1" customFormat="1" ht="135" customHeight="1" collapsed="1">
      <c r="A53" s="64">
        <v>5</v>
      </c>
      <c r="B53" s="15" t="s">
        <v>93</v>
      </c>
      <c r="C53" s="15" t="s">
        <v>94</v>
      </c>
      <c r="D53" s="24" t="s">
        <v>42</v>
      </c>
      <c r="E53" s="240" t="s">
        <v>168</v>
      </c>
      <c r="F53" s="19" t="s">
        <v>169</v>
      </c>
      <c r="G53" s="16" t="s">
        <v>170</v>
      </c>
      <c r="H53" s="51" t="s">
        <v>171</v>
      </c>
      <c r="I53" s="16">
        <v>1</v>
      </c>
      <c r="J53" s="87">
        <v>25.15</v>
      </c>
      <c r="K53" s="26" t="s">
        <v>172</v>
      </c>
      <c r="L53" s="174" t="s">
        <v>31</v>
      </c>
      <c r="M53" s="97">
        <v>0.15</v>
      </c>
      <c r="N53" s="50">
        <f t="shared" si="0"/>
        <v>21.377499999999998</v>
      </c>
      <c r="O53" s="15"/>
      <c r="P53" s="69">
        <f t="shared" si="2"/>
        <v>0</v>
      </c>
    </row>
    <row r="54" spans="1:16" s="1" customFormat="1" ht="135" customHeight="1" collapsed="1">
      <c r="A54" s="64">
        <v>5</v>
      </c>
      <c r="B54" s="15" t="s">
        <v>93</v>
      </c>
      <c r="C54" s="15" t="s">
        <v>94</v>
      </c>
      <c r="D54" s="24" t="s">
        <v>42</v>
      </c>
      <c r="E54" s="240" t="s">
        <v>173</v>
      </c>
      <c r="F54" s="19" t="s">
        <v>174</v>
      </c>
      <c r="G54" s="16" t="s">
        <v>175</v>
      </c>
      <c r="H54" s="51" t="s">
        <v>176</v>
      </c>
      <c r="I54" s="16">
        <v>1</v>
      </c>
      <c r="J54" s="87">
        <v>25.15</v>
      </c>
      <c r="K54" s="26" t="s">
        <v>172</v>
      </c>
      <c r="L54" s="174" t="s">
        <v>31</v>
      </c>
      <c r="M54" s="97">
        <v>0.15</v>
      </c>
      <c r="N54" s="50">
        <f t="shared" si="0"/>
        <v>21.377499999999998</v>
      </c>
      <c r="O54" s="15"/>
      <c r="P54" s="69">
        <f t="shared" si="2"/>
        <v>0</v>
      </c>
    </row>
    <row r="55" spans="1:16" s="1" customFormat="1" ht="135" customHeight="1">
      <c r="A55" s="25">
        <v>5</v>
      </c>
      <c r="B55" s="15" t="s">
        <v>93</v>
      </c>
      <c r="C55" s="15" t="s">
        <v>94</v>
      </c>
      <c r="D55" s="24" t="s">
        <v>42</v>
      </c>
      <c r="E55" s="240" t="s">
        <v>177</v>
      </c>
      <c r="F55" s="19" t="s">
        <v>178</v>
      </c>
      <c r="G55" s="16" t="s">
        <v>179</v>
      </c>
      <c r="H55" s="51" t="s">
        <v>1517</v>
      </c>
      <c r="I55" s="16">
        <v>1</v>
      </c>
      <c r="J55" s="87">
        <v>25.15</v>
      </c>
      <c r="K55" s="26" t="s">
        <v>172</v>
      </c>
      <c r="L55" s="174" t="s">
        <v>31</v>
      </c>
      <c r="M55" s="97">
        <v>0.15</v>
      </c>
      <c r="N55" s="50">
        <f t="shared" si="0"/>
        <v>21.377499999999998</v>
      </c>
      <c r="O55" s="15"/>
      <c r="P55" s="69">
        <f t="shared" si="2"/>
        <v>0</v>
      </c>
    </row>
    <row r="56" spans="1:16" s="1" customFormat="1" ht="135" customHeight="1">
      <c r="A56" s="25">
        <v>5</v>
      </c>
      <c r="B56" s="15" t="s">
        <v>93</v>
      </c>
      <c r="C56" s="15" t="s">
        <v>94</v>
      </c>
      <c r="D56" s="24" t="s">
        <v>42</v>
      </c>
      <c r="E56" s="240" t="s">
        <v>180</v>
      </c>
      <c r="F56" s="19" t="s">
        <v>181</v>
      </c>
      <c r="G56" s="16" t="s">
        <v>182</v>
      </c>
      <c r="H56" s="51" t="s">
        <v>1518</v>
      </c>
      <c r="I56" s="16">
        <v>1</v>
      </c>
      <c r="J56" s="87">
        <v>25.15</v>
      </c>
      <c r="K56" s="26" t="s">
        <v>172</v>
      </c>
      <c r="L56" s="174" t="s">
        <v>31</v>
      </c>
      <c r="M56" s="97">
        <v>0.15</v>
      </c>
      <c r="N56" s="50">
        <f t="shared" si="0"/>
        <v>21.377499999999998</v>
      </c>
      <c r="O56" s="15"/>
      <c r="P56" s="69">
        <f t="shared" si="2"/>
        <v>0</v>
      </c>
    </row>
    <row r="57" spans="1:16" s="1" customFormat="1" ht="135" customHeight="1">
      <c r="A57" s="25">
        <v>5</v>
      </c>
      <c r="B57" s="15" t="s">
        <v>93</v>
      </c>
      <c r="C57" s="15" t="s">
        <v>94</v>
      </c>
      <c r="D57" s="24" t="s">
        <v>42</v>
      </c>
      <c r="E57" s="240" t="s">
        <v>183</v>
      </c>
      <c r="F57" s="19" t="s">
        <v>184</v>
      </c>
      <c r="G57" s="16" t="s">
        <v>185</v>
      </c>
      <c r="H57" s="51" t="s">
        <v>1519</v>
      </c>
      <c r="I57" s="16">
        <v>1</v>
      </c>
      <c r="J57" s="87">
        <v>25.15</v>
      </c>
      <c r="K57" s="26" t="s">
        <v>172</v>
      </c>
      <c r="L57" s="174" t="s">
        <v>31</v>
      </c>
      <c r="M57" s="97">
        <v>0.15</v>
      </c>
      <c r="N57" s="50">
        <f t="shared" si="0"/>
        <v>21.377499999999998</v>
      </c>
      <c r="O57" s="15"/>
      <c r="P57" s="69">
        <f t="shared" si="2"/>
        <v>0</v>
      </c>
    </row>
    <row r="58" spans="1:16" s="1" customFormat="1" ht="135" customHeight="1">
      <c r="A58" s="25">
        <v>5</v>
      </c>
      <c r="B58" s="15" t="s">
        <v>93</v>
      </c>
      <c r="C58" s="15" t="s">
        <v>94</v>
      </c>
      <c r="D58" s="24" t="s">
        <v>42</v>
      </c>
      <c r="E58" s="240" t="s">
        <v>186</v>
      </c>
      <c r="F58" s="19" t="s">
        <v>187</v>
      </c>
      <c r="G58" s="16" t="s">
        <v>188</v>
      </c>
      <c r="H58" s="51" t="s">
        <v>1520</v>
      </c>
      <c r="I58" s="16">
        <v>1</v>
      </c>
      <c r="J58" s="87">
        <v>25.15</v>
      </c>
      <c r="K58" s="26" t="s">
        <v>172</v>
      </c>
      <c r="L58" s="174" t="s">
        <v>31</v>
      </c>
      <c r="M58" s="97">
        <v>0.15</v>
      </c>
      <c r="N58" s="50">
        <f t="shared" si="0"/>
        <v>21.377499999999998</v>
      </c>
      <c r="O58" s="15"/>
      <c r="P58" s="69">
        <f t="shared" si="2"/>
        <v>0</v>
      </c>
    </row>
    <row r="59" spans="1:16" s="1" customFormat="1" ht="135" customHeight="1">
      <c r="A59" s="25">
        <v>5</v>
      </c>
      <c r="B59" s="15" t="s">
        <v>93</v>
      </c>
      <c r="C59" s="15" t="s">
        <v>94</v>
      </c>
      <c r="D59" s="24" t="s">
        <v>42</v>
      </c>
      <c r="E59" s="240" t="s">
        <v>189</v>
      </c>
      <c r="F59" s="19" t="s">
        <v>190</v>
      </c>
      <c r="G59" s="16" t="s">
        <v>191</v>
      </c>
      <c r="H59" s="51" t="s">
        <v>1521</v>
      </c>
      <c r="I59" s="16">
        <v>1</v>
      </c>
      <c r="J59" s="87">
        <v>25.15</v>
      </c>
      <c r="K59" s="26" t="s">
        <v>172</v>
      </c>
      <c r="L59" s="174" t="s">
        <v>31</v>
      </c>
      <c r="M59" s="97">
        <v>0.15</v>
      </c>
      <c r="N59" s="50">
        <f t="shared" si="0"/>
        <v>21.377499999999998</v>
      </c>
      <c r="O59" s="15"/>
      <c r="P59" s="69">
        <f t="shared" si="2"/>
        <v>0</v>
      </c>
    </row>
    <row r="60" spans="1:16" s="1" customFormat="1" ht="135" customHeight="1">
      <c r="A60" s="25">
        <v>5</v>
      </c>
      <c r="B60" s="15" t="s">
        <v>93</v>
      </c>
      <c r="C60" s="15" t="s">
        <v>94</v>
      </c>
      <c r="D60" s="24" t="s">
        <v>42</v>
      </c>
      <c r="E60" s="240" t="s">
        <v>192</v>
      </c>
      <c r="F60" s="19" t="s">
        <v>193</v>
      </c>
      <c r="G60" s="16" t="s">
        <v>194</v>
      </c>
      <c r="H60" s="51" t="s">
        <v>1522</v>
      </c>
      <c r="I60" s="16">
        <v>1</v>
      </c>
      <c r="J60" s="87">
        <v>25.15</v>
      </c>
      <c r="K60" s="26" t="s">
        <v>172</v>
      </c>
      <c r="L60" s="174" t="s">
        <v>31</v>
      </c>
      <c r="M60" s="97">
        <v>0.15</v>
      </c>
      <c r="N60" s="50">
        <f t="shared" si="0"/>
        <v>21.377499999999998</v>
      </c>
      <c r="O60" s="15"/>
      <c r="P60" s="69">
        <f t="shared" si="2"/>
        <v>0</v>
      </c>
    </row>
    <row r="61" spans="1:16" s="1" customFormat="1" ht="135" customHeight="1">
      <c r="A61" s="25">
        <v>5</v>
      </c>
      <c r="B61" s="15" t="s">
        <v>93</v>
      </c>
      <c r="C61" s="15" t="s">
        <v>94</v>
      </c>
      <c r="D61" s="24" t="s">
        <v>42</v>
      </c>
      <c r="E61" s="240" t="s">
        <v>195</v>
      </c>
      <c r="F61" s="19" t="s">
        <v>196</v>
      </c>
      <c r="G61" s="16" t="s">
        <v>197</v>
      </c>
      <c r="H61" s="51" t="s">
        <v>1523</v>
      </c>
      <c r="I61" s="16">
        <v>1</v>
      </c>
      <c r="J61" s="87">
        <v>25.15</v>
      </c>
      <c r="K61" s="26" t="s">
        <v>172</v>
      </c>
      <c r="L61" s="174" t="s">
        <v>31</v>
      </c>
      <c r="M61" s="97">
        <v>0.15</v>
      </c>
      <c r="N61" s="50">
        <f t="shared" si="0"/>
        <v>21.377499999999998</v>
      </c>
      <c r="O61" s="15"/>
      <c r="P61" s="69">
        <f t="shared" si="2"/>
        <v>0</v>
      </c>
    </row>
    <row r="62" spans="1:16" s="1" customFormat="1" ht="135" customHeight="1">
      <c r="A62" s="25">
        <v>5</v>
      </c>
      <c r="B62" s="15" t="s">
        <v>93</v>
      </c>
      <c r="C62" s="15" t="s">
        <v>94</v>
      </c>
      <c r="D62" s="24" t="s">
        <v>42</v>
      </c>
      <c r="E62" s="240" t="s">
        <v>198</v>
      </c>
      <c r="F62" s="19" t="s">
        <v>199</v>
      </c>
      <c r="G62" s="16" t="s">
        <v>200</v>
      </c>
      <c r="H62" s="51" t="s">
        <v>1524</v>
      </c>
      <c r="I62" s="16">
        <v>1</v>
      </c>
      <c r="J62" s="87">
        <v>25.15</v>
      </c>
      <c r="K62" s="26" t="s">
        <v>172</v>
      </c>
      <c r="L62" s="174" t="s">
        <v>31</v>
      </c>
      <c r="M62" s="97">
        <v>0.15</v>
      </c>
      <c r="N62" s="50">
        <f t="shared" si="0"/>
        <v>21.377499999999998</v>
      </c>
      <c r="O62" s="15"/>
      <c r="P62" s="69">
        <f t="shared" si="2"/>
        <v>0</v>
      </c>
    </row>
    <row r="63" spans="1:16" s="1" customFormat="1" ht="135" customHeight="1">
      <c r="A63" s="25">
        <v>5</v>
      </c>
      <c r="B63" s="15" t="s">
        <v>93</v>
      </c>
      <c r="C63" s="15" t="s">
        <v>151</v>
      </c>
      <c r="D63" s="24" t="s">
        <v>42</v>
      </c>
      <c r="E63" s="240" t="s">
        <v>201</v>
      </c>
      <c r="F63" s="19" t="s">
        <v>202</v>
      </c>
      <c r="G63" s="16" t="s">
        <v>203</v>
      </c>
      <c r="H63" s="51" t="s">
        <v>1525</v>
      </c>
      <c r="I63" s="16">
        <v>1</v>
      </c>
      <c r="J63" s="87">
        <v>27.14</v>
      </c>
      <c r="K63" s="26" t="s">
        <v>172</v>
      </c>
      <c r="L63" s="174" t="s">
        <v>31</v>
      </c>
      <c r="M63" s="97">
        <v>0.15</v>
      </c>
      <c r="N63" s="50">
        <f t="shared" si="0"/>
        <v>23.068999999999999</v>
      </c>
      <c r="O63" s="15"/>
      <c r="P63" s="69">
        <f t="shared" si="2"/>
        <v>0</v>
      </c>
    </row>
    <row r="64" spans="1:16" s="1" customFormat="1" ht="135" customHeight="1">
      <c r="A64" s="25">
        <v>5</v>
      </c>
      <c r="B64" s="15" t="s">
        <v>93</v>
      </c>
      <c r="C64" s="15" t="s">
        <v>151</v>
      </c>
      <c r="D64" s="24" t="s">
        <v>42</v>
      </c>
      <c r="E64" s="240" t="s">
        <v>204</v>
      </c>
      <c r="F64" s="19" t="s">
        <v>205</v>
      </c>
      <c r="G64" s="16" t="s">
        <v>206</v>
      </c>
      <c r="H64" s="51" t="s">
        <v>1526</v>
      </c>
      <c r="I64" s="16">
        <v>1</v>
      </c>
      <c r="J64" s="87">
        <v>27.14</v>
      </c>
      <c r="K64" s="26" t="s">
        <v>172</v>
      </c>
      <c r="L64" s="174" t="s">
        <v>31</v>
      </c>
      <c r="M64" s="97">
        <v>0.15</v>
      </c>
      <c r="N64" s="50">
        <f t="shared" si="0"/>
        <v>23.068999999999999</v>
      </c>
      <c r="O64" s="15"/>
      <c r="P64" s="69">
        <f t="shared" si="2"/>
        <v>0</v>
      </c>
    </row>
    <row r="65" spans="1:16" s="48" customFormat="1" ht="92">
      <c r="A65" s="88" t="s">
        <v>1528</v>
      </c>
      <c r="B65" s="89"/>
      <c r="C65" s="88"/>
      <c r="D65" s="88"/>
      <c r="E65" s="88"/>
      <c r="F65" s="89"/>
      <c r="G65" s="90"/>
      <c r="H65" s="91"/>
      <c r="I65" s="91"/>
      <c r="J65" s="94"/>
      <c r="K65" s="92"/>
      <c r="L65" s="92"/>
      <c r="M65" s="94"/>
      <c r="N65" s="94"/>
      <c r="O65" s="94"/>
      <c r="P65" s="69"/>
    </row>
    <row r="66" spans="1:16" s="1" customFormat="1" ht="124.9" customHeight="1">
      <c r="A66" s="25">
        <v>6</v>
      </c>
      <c r="B66" s="15">
        <v>1</v>
      </c>
      <c r="C66" s="15" t="s">
        <v>84</v>
      </c>
      <c r="D66" s="24" t="s">
        <v>42</v>
      </c>
      <c r="E66" s="240" t="s">
        <v>207</v>
      </c>
      <c r="F66" s="17" t="s">
        <v>208</v>
      </c>
      <c r="G66" s="16" t="s">
        <v>209</v>
      </c>
      <c r="H66" s="51" t="s">
        <v>210</v>
      </c>
      <c r="I66" s="16">
        <v>3</v>
      </c>
      <c r="J66" s="87">
        <v>2.94</v>
      </c>
      <c r="K66" s="26" t="s">
        <v>211</v>
      </c>
      <c r="L66" s="174" t="s">
        <v>31</v>
      </c>
      <c r="M66" s="97">
        <v>0.15</v>
      </c>
      <c r="N66" s="50">
        <f t="shared" si="0"/>
        <v>2.4990000000000001</v>
      </c>
      <c r="O66" s="15"/>
      <c r="P66" s="69">
        <f t="shared" si="2"/>
        <v>0</v>
      </c>
    </row>
    <row r="67" spans="1:16" s="1" customFormat="1" ht="124.9" customHeight="1">
      <c r="A67" s="25">
        <v>6</v>
      </c>
      <c r="B67" s="15">
        <v>2</v>
      </c>
      <c r="C67" s="15" t="s">
        <v>84</v>
      </c>
      <c r="D67" s="24" t="s">
        <v>42</v>
      </c>
      <c r="E67" s="240" t="s">
        <v>216</v>
      </c>
      <c r="F67" s="19" t="s">
        <v>217</v>
      </c>
      <c r="G67" s="16" t="s">
        <v>218</v>
      </c>
      <c r="H67" s="51" t="s">
        <v>219</v>
      </c>
      <c r="I67" s="16">
        <v>3</v>
      </c>
      <c r="J67" s="87">
        <v>6.27</v>
      </c>
      <c r="K67" s="26" t="s">
        <v>211</v>
      </c>
      <c r="L67" s="174" t="s">
        <v>31</v>
      </c>
      <c r="M67" s="97">
        <v>0.15</v>
      </c>
      <c r="N67" s="50">
        <f>(J67*(1-M67))</f>
        <v>5.3294999999999995</v>
      </c>
      <c r="O67" s="15"/>
      <c r="P67" s="69">
        <f t="shared" si="2"/>
        <v>0</v>
      </c>
    </row>
    <row r="68" spans="1:16" s="1" customFormat="1" ht="124.9" customHeight="1">
      <c r="A68" s="25">
        <v>6</v>
      </c>
      <c r="B68" s="15">
        <v>3</v>
      </c>
      <c r="C68" s="15" t="s">
        <v>84</v>
      </c>
      <c r="D68" s="24" t="s">
        <v>42</v>
      </c>
      <c r="E68" s="240" t="s">
        <v>212</v>
      </c>
      <c r="F68" s="19" t="s">
        <v>213</v>
      </c>
      <c r="G68" s="16" t="s">
        <v>214</v>
      </c>
      <c r="H68" s="51" t="s">
        <v>215</v>
      </c>
      <c r="I68" s="16">
        <v>1</v>
      </c>
      <c r="J68" s="87">
        <v>3.6</v>
      </c>
      <c r="K68" s="26" t="s">
        <v>211</v>
      </c>
      <c r="L68" s="174" t="s">
        <v>31</v>
      </c>
      <c r="M68" s="97">
        <v>0.15</v>
      </c>
      <c r="N68" s="50">
        <f t="shared" si="0"/>
        <v>3.06</v>
      </c>
      <c r="O68" s="15"/>
      <c r="P68" s="69">
        <f t="shared" si="2"/>
        <v>0</v>
      </c>
    </row>
    <row r="69" spans="1:16" s="1" customFormat="1" ht="124.9" customHeight="1">
      <c r="A69" s="25">
        <v>6</v>
      </c>
      <c r="B69" s="15">
        <v>4</v>
      </c>
      <c r="C69" s="15" t="s">
        <v>84</v>
      </c>
      <c r="D69" s="24" t="s">
        <v>42</v>
      </c>
      <c r="E69" s="238" t="s">
        <v>220</v>
      </c>
      <c r="F69" s="17" t="s">
        <v>221</v>
      </c>
      <c r="G69" s="16" t="s">
        <v>222</v>
      </c>
      <c r="H69" s="51" t="s">
        <v>223</v>
      </c>
      <c r="I69" s="16">
        <v>3</v>
      </c>
      <c r="J69" s="87">
        <v>6.1</v>
      </c>
      <c r="K69" s="26" t="s">
        <v>211</v>
      </c>
      <c r="L69" s="174" t="s">
        <v>31</v>
      </c>
      <c r="M69" s="97">
        <v>0.15</v>
      </c>
      <c r="N69" s="50">
        <f t="shared" si="0"/>
        <v>5.1849999999999996</v>
      </c>
      <c r="O69" s="15"/>
      <c r="P69" s="69">
        <f t="shared" si="2"/>
        <v>0</v>
      </c>
    </row>
    <row r="70" spans="1:16" s="48" customFormat="1" ht="92" hidden="1">
      <c r="A70" s="88" t="s">
        <v>1527</v>
      </c>
      <c r="B70" s="89"/>
      <c r="C70" s="88"/>
      <c r="D70" s="88"/>
      <c r="E70" s="88"/>
      <c r="F70" s="89"/>
      <c r="G70" s="90"/>
      <c r="H70" s="91"/>
      <c r="I70" s="91"/>
      <c r="J70" s="94"/>
      <c r="K70" s="92"/>
      <c r="L70" s="92"/>
      <c r="M70" s="94"/>
      <c r="N70" s="94"/>
      <c r="O70" s="94"/>
      <c r="P70" s="94"/>
    </row>
    <row r="71" spans="1:16" s="1" customFormat="1" ht="124.9" customHeight="1">
      <c r="A71" s="25">
        <v>6</v>
      </c>
      <c r="B71" s="15">
        <v>1</v>
      </c>
      <c r="C71" s="15" t="s">
        <v>84</v>
      </c>
      <c r="D71" s="24" t="s">
        <v>42</v>
      </c>
      <c r="E71" s="238" t="s">
        <v>224</v>
      </c>
      <c r="F71" s="17" t="s">
        <v>225</v>
      </c>
      <c r="G71" s="16" t="s">
        <v>226</v>
      </c>
      <c r="H71" s="51" t="s">
        <v>227</v>
      </c>
      <c r="I71" s="16">
        <v>3</v>
      </c>
      <c r="J71" s="87">
        <v>2.94</v>
      </c>
      <c r="K71" s="26" t="s">
        <v>211</v>
      </c>
      <c r="L71" s="174" t="s">
        <v>31</v>
      </c>
      <c r="M71" s="97">
        <v>0.15</v>
      </c>
      <c r="N71" s="50">
        <f t="shared" si="0"/>
        <v>2.4990000000000001</v>
      </c>
      <c r="O71" s="15"/>
      <c r="P71" s="69">
        <f t="shared" ref="P71:P77" si="3">IF(O71&gt;=K71,(O71*N71),(O71*J71))</f>
        <v>0</v>
      </c>
    </row>
    <row r="72" spans="1:16" s="1" customFormat="1" ht="124.9" customHeight="1">
      <c r="A72" s="25">
        <v>6</v>
      </c>
      <c r="B72" s="15">
        <v>2</v>
      </c>
      <c r="C72" s="15" t="s">
        <v>84</v>
      </c>
      <c r="D72" s="24" t="s">
        <v>42</v>
      </c>
      <c r="E72" s="240" t="s">
        <v>228</v>
      </c>
      <c r="F72" s="19" t="s">
        <v>229</v>
      </c>
      <c r="G72" s="16" t="s">
        <v>230</v>
      </c>
      <c r="H72" s="51" t="s">
        <v>231</v>
      </c>
      <c r="I72" s="16">
        <v>1</v>
      </c>
      <c r="J72" s="87">
        <v>5.31</v>
      </c>
      <c r="K72" s="26" t="s">
        <v>211</v>
      </c>
      <c r="L72" s="174" t="s">
        <v>31</v>
      </c>
      <c r="M72" s="97">
        <v>0.15</v>
      </c>
      <c r="N72" s="50">
        <f t="shared" si="0"/>
        <v>4.5134999999999996</v>
      </c>
      <c r="O72" s="15"/>
      <c r="P72" s="69">
        <f t="shared" si="3"/>
        <v>0</v>
      </c>
    </row>
    <row r="73" spans="1:16" s="1" customFormat="1" ht="124.9" customHeight="1">
      <c r="A73" s="25">
        <v>6</v>
      </c>
      <c r="B73" s="15">
        <v>3</v>
      </c>
      <c r="C73" s="15" t="s">
        <v>84</v>
      </c>
      <c r="D73" s="24" t="s">
        <v>42</v>
      </c>
      <c r="E73" s="240" t="s">
        <v>232</v>
      </c>
      <c r="F73" s="19" t="s">
        <v>233</v>
      </c>
      <c r="G73" s="16" t="s">
        <v>234</v>
      </c>
      <c r="H73" s="51" t="s">
        <v>235</v>
      </c>
      <c r="I73" s="16">
        <v>1</v>
      </c>
      <c r="J73" s="87">
        <v>12.59</v>
      </c>
      <c r="K73" s="26" t="s">
        <v>211</v>
      </c>
      <c r="L73" s="174" t="s">
        <v>31</v>
      </c>
      <c r="M73" s="97">
        <v>0.15</v>
      </c>
      <c r="N73" s="50">
        <f t="shared" si="0"/>
        <v>10.701499999999999</v>
      </c>
      <c r="O73" s="15"/>
      <c r="P73" s="69">
        <f t="shared" si="3"/>
        <v>0</v>
      </c>
    </row>
    <row r="74" spans="1:16" s="48" customFormat="1" ht="92">
      <c r="A74" s="88" t="s">
        <v>236</v>
      </c>
      <c r="B74" s="89"/>
      <c r="C74" s="88"/>
      <c r="D74" s="88"/>
      <c r="E74" s="88"/>
      <c r="F74" s="89"/>
      <c r="G74" s="90"/>
      <c r="H74" s="91"/>
      <c r="I74" s="91"/>
      <c r="J74" s="93"/>
      <c r="K74" s="92"/>
      <c r="L74" s="92"/>
      <c r="M74" s="94"/>
      <c r="N74" s="94"/>
      <c r="O74" s="94"/>
      <c r="P74" s="69"/>
    </row>
    <row r="75" spans="1:16" ht="135" customHeight="1">
      <c r="A75" s="25">
        <v>7</v>
      </c>
      <c r="B75" s="15">
        <v>1</v>
      </c>
      <c r="C75" s="15" t="s">
        <v>237</v>
      </c>
      <c r="D75" s="27" t="s">
        <v>51</v>
      </c>
      <c r="E75" s="241" t="s">
        <v>238</v>
      </c>
      <c r="F75" s="85" t="s">
        <v>239</v>
      </c>
      <c r="G75" s="51">
        <v>50105</v>
      </c>
      <c r="H75" s="52" t="s">
        <v>240</v>
      </c>
      <c r="I75" s="16">
        <v>1</v>
      </c>
      <c r="J75" s="87">
        <v>5.56</v>
      </c>
      <c r="K75" s="26" t="s">
        <v>211</v>
      </c>
      <c r="L75" s="174" t="s">
        <v>31</v>
      </c>
      <c r="M75" s="97">
        <v>0.2</v>
      </c>
      <c r="N75" s="50">
        <f t="shared" si="0"/>
        <v>4.4479999999999995</v>
      </c>
      <c r="O75" s="15"/>
      <c r="P75" s="69">
        <f t="shared" si="3"/>
        <v>0</v>
      </c>
    </row>
    <row r="76" spans="1:16" ht="135" customHeight="1">
      <c r="A76" s="25">
        <v>7</v>
      </c>
      <c r="B76" s="15">
        <v>2</v>
      </c>
      <c r="C76" s="15" t="s">
        <v>237</v>
      </c>
      <c r="D76" s="27" t="s">
        <v>51</v>
      </c>
      <c r="E76" s="241" t="s">
        <v>241</v>
      </c>
      <c r="F76" s="85" t="s">
        <v>242</v>
      </c>
      <c r="G76" s="51">
        <v>50106</v>
      </c>
      <c r="H76" s="52" t="s">
        <v>243</v>
      </c>
      <c r="I76" s="16">
        <v>1</v>
      </c>
      <c r="J76" s="87">
        <v>5.56</v>
      </c>
      <c r="K76" s="26" t="s">
        <v>211</v>
      </c>
      <c r="L76" s="174" t="s">
        <v>31</v>
      </c>
      <c r="M76" s="97">
        <v>0.2</v>
      </c>
      <c r="N76" s="50">
        <f t="shared" si="0"/>
        <v>4.4479999999999995</v>
      </c>
      <c r="O76" s="15"/>
      <c r="P76" s="69">
        <f t="shared" si="3"/>
        <v>0</v>
      </c>
    </row>
    <row r="77" spans="1:16" ht="135" customHeight="1">
      <c r="A77" s="25">
        <v>7</v>
      </c>
      <c r="B77" s="15">
        <v>3</v>
      </c>
      <c r="C77" s="15" t="s">
        <v>237</v>
      </c>
      <c r="D77" s="27" t="s">
        <v>51</v>
      </c>
      <c r="E77" s="241" t="s">
        <v>244</v>
      </c>
      <c r="F77" s="85" t="s">
        <v>245</v>
      </c>
      <c r="G77" s="51">
        <v>50107</v>
      </c>
      <c r="H77" s="52" t="s">
        <v>246</v>
      </c>
      <c r="I77" s="16">
        <v>1</v>
      </c>
      <c r="J77" s="87">
        <v>5.56</v>
      </c>
      <c r="K77" s="26" t="s">
        <v>211</v>
      </c>
      <c r="L77" s="174" t="s">
        <v>31</v>
      </c>
      <c r="M77" s="97">
        <v>0.2</v>
      </c>
      <c r="N77" s="50">
        <f t="shared" si="0"/>
        <v>4.4479999999999995</v>
      </c>
      <c r="O77" s="15"/>
      <c r="P77" s="69">
        <f t="shared" si="3"/>
        <v>0</v>
      </c>
    </row>
    <row r="78" spans="1:16" s="48" customFormat="1" ht="92" hidden="1">
      <c r="A78" s="88" t="s">
        <v>247</v>
      </c>
      <c r="B78" s="89"/>
      <c r="C78" s="88"/>
      <c r="D78" s="88"/>
      <c r="E78" s="88"/>
      <c r="F78" s="89"/>
      <c r="G78" s="90"/>
      <c r="H78" s="91"/>
      <c r="I78" s="91"/>
      <c r="J78" s="93"/>
      <c r="K78" s="92"/>
      <c r="L78" s="92"/>
      <c r="M78" s="94"/>
      <c r="N78" s="94"/>
      <c r="O78" s="94"/>
      <c r="P78" s="94"/>
    </row>
    <row r="79" spans="1:16" s="1" customFormat="1" ht="135" customHeight="1">
      <c r="A79" s="25">
        <v>7</v>
      </c>
      <c r="B79" s="15">
        <v>1</v>
      </c>
      <c r="C79" s="15" t="s">
        <v>248</v>
      </c>
      <c r="D79" s="27" t="s">
        <v>51</v>
      </c>
      <c r="E79" s="240" t="s">
        <v>249</v>
      </c>
      <c r="F79" s="19" t="s">
        <v>250</v>
      </c>
      <c r="G79" s="49" t="s">
        <v>251</v>
      </c>
      <c r="H79" s="51" t="s">
        <v>252</v>
      </c>
      <c r="I79" s="16">
        <v>6</v>
      </c>
      <c r="J79" s="87">
        <v>8.67</v>
      </c>
      <c r="K79" s="26" t="s">
        <v>211</v>
      </c>
      <c r="L79" s="174" t="s">
        <v>31</v>
      </c>
      <c r="M79" s="97">
        <v>0.2</v>
      </c>
      <c r="N79" s="50">
        <f t="shared" si="0"/>
        <v>6.9359999999999999</v>
      </c>
      <c r="O79" s="15"/>
      <c r="P79" s="69">
        <f t="shared" ref="P79:P81" si="4">IF(O79&gt;=K79,(O79*N79),(O79*J79))</f>
        <v>0</v>
      </c>
    </row>
    <row r="80" spans="1:16" s="1" customFormat="1" ht="135" customHeight="1">
      <c r="A80" s="175">
        <v>7</v>
      </c>
      <c r="B80" s="176">
        <v>2</v>
      </c>
      <c r="C80" s="176" t="s">
        <v>248</v>
      </c>
      <c r="D80" s="177" t="s">
        <v>51</v>
      </c>
      <c r="E80" s="242" t="s">
        <v>253</v>
      </c>
      <c r="F80" s="178" t="s">
        <v>254</v>
      </c>
      <c r="G80" s="179" t="s">
        <v>255</v>
      </c>
      <c r="H80" s="180" t="s">
        <v>256</v>
      </c>
      <c r="I80" s="181">
        <v>6</v>
      </c>
      <c r="J80" s="182">
        <v>8.67</v>
      </c>
      <c r="K80" s="183" t="s">
        <v>211</v>
      </c>
      <c r="L80" s="184" t="s">
        <v>31</v>
      </c>
      <c r="M80" s="185">
        <v>0.2</v>
      </c>
      <c r="N80" s="186">
        <f t="shared" si="0"/>
        <v>6.9359999999999999</v>
      </c>
      <c r="O80" s="176"/>
      <c r="P80" s="187">
        <f t="shared" si="4"/>
        <v>0</v>
      </c>
    </row>
    <row r="81" spans="1:16" s="1" customFormat="1" ht="135" customHeight="1">
      <c r="A81" s="25">
        <v>7</v>
      </c>
      <c r="B81" s="15">
        <v>3</v>
      </c>
      <c r="C81" s="15" t="s">
        <v>248</v>
      </c>
      <c r="D81" s="27" t="s">
        <v>51</v>
      </c>
      <c r="E81" s="240" t="s">
        <v>257</v>
      </c>
      <c r="F81" s="19" t="s">
        <v>258</v>
      </c>
      <c r="G81" s="49" t="s">
        <v>259</v>
      </c>
      <c r="H81" s="51" t="s">
        <v>260</v>
      </c>
      <c r="I81" s="16">
        <v>6</v>
      </c>
      <c r="J81" s="87">
        <v>8.67</v>
      </c>
      <c r="K81" s="26" t="s">
        <v>211</v>
      </c>
      <c r="L81" s="174" t="s">
        <v>31</v>
      </c>
      <c r="M81" s="97">
        <v>0.2</v>
      </c>
      <c r="N81" s="50">
        <f t="shared" ref="N81" si="5">(J81*(1-M81))</f>
        <v>6.9359999999999999</v>
      </c>
      <c r="O81" s="15"/>
      <c r="P81" s="69">
        <f t="shared" si="4"/>
        <v>0</v>
      </c>
    </row>
    <row r="82" spans="1:16" s="48" customFormat="1" ht="46">
      <c r="A82" s="196" t="s">
        <v>261</v>
      </c>
      <c r="B82" s="189"/>
      <c r="C82" s="188"/>
      <c r="D82" s="188"/>
      <c r="E82" s="188"/>
      <c r="F82" s="189"/>
      <c r="G82" s="190"/>
      <c r="H82" s="191"/>
      <c r="I82" s="192"/>
      <c r="J82" s="193"/>
      <c r="K82" s="194"/>
      <c r="L82" s="194"/>
      <c r="M82" s="193"/>
      <c r="N82" s="195"/>
      <c r="O82" s="195"/>
      <c r="P82" s="198">
        <f>SUM(P16:P81)</f>
        <v>0</v>
      </c>
    </row>
    <row r="83" spans="1:16" s="48" customFormat="1" ht="46">
      <c r="A83" s="295"/>
      <c r="B83" s="296"/>
      <c r="C83" s="297"/>
      <c r="D83" s="297"/>
      <c r="E83" s="297"/>
      <c r="F83" s="296"/>
      <c r="G83" s="298"/>
      <c r="H83" s="299"/>
      <c r="I83" s="300"/>
      <c r="J83" s="301"/>
      <c r="K83" s="302"/>
      <c r="L83" s="302"/>
      <c r="M83" s="301"/>
      <c r="N83" s="303"/>
      <c r="O83" s="303"/>
      <c r="P83" s="304"/>
    </row>
    <row r="84" spans="1:16">
      <c r="A84" s="13" t="s">
        <v>1605</v>
      </c>
      <c r="G84" s="40"/>
      <c r="I84" s="61"/>
      <c r="J84" s="63"/>
      <c r="K84" s="54"/>
      <c r="L84" s="54"/>
      <c r="M84" s="197"/>
      <c r="N84" s="56"/>
    </row>
    <row r="85" spans="1:16" ht="135" customHeight="1">
      <c r="G85" s="40"/>
      <c r="I85" s="61"/>
      <c r="J85" s="63"/>
      <c r="K85" s="54"/>
      <c r="L85" s="54"/>
      <c r="M85" s="55"/>
      <c r="N85" s="56"/>
    </row>
    <row r="86" spans="1:16" ht="135" customHeight="1">
      <c r="G86" s="40"/>
      <c r="I86" s="61"/>
      <c r="J86" s="63"/>
      <c r="K86" s="54"/>
      <c r="L86" s="54"/>
      <c r="M86" s="55"/>
      <c r="N86" s="56"/>
    </row>
    <row r="87" spans="1:16" ht="135" customHeight="1">
      <c r="G87" s="40"/>
      <c r="I87" s="61"/>
      <c r="J87" s="63"/>
      <c r="K87" s="54"/>
      <c r="L87" s="54"/>
      <c r="M87" s="55"/>
      <c r="N87" s="56"/>
    </row>
    <row r="88" spans="1:16" ht="135" customHeight="1">
      <c r="G88" s="40"/>
      <c r="I88" s="61"/>
      <c r="J88" s="63"/>
      <c r="K88" s="54"/>
      <c r="L88" s="54"/>
      <c r="M88" s="55"/>
      <c r="N88" s="56"/>
    </row>
    <row r="89" spans="1:16" ht="135" customHeight="1">
      <c r="G89" s="40"/>
      <c r="I89" s="61"/>
      <c r="J89" s="63"/>
      <c r="K89" s="54"/>
      <c r="L89" s="54"/>
      <c r="M89" s="55"/>
      <c r="N89" s="56"/>
    </row>
    <row r="90" spans="1:16" ht="135" customHeight="1">
      <c r="G90" s="40"/>
      <c r="I90" s="61"/>
      <c r="J90" s="63"/>
      <c r="K90" s="54"/>
      <c r="L90" s="54"/>
      <c r="M90" s="55"/>
      <c r="N90" s="56"/>
    </row>
    <row r="91" spans="1:16" ht="135" customHeight="1">
      <c r="G91" s="40"/>
      <c r="I91" s="61"/>
      <c r="J91" s="63"/>
      <c r="K91" s="54"/>
      <c r="L91" s="54"/>
      <c r="M91" s="55"/>
      <c r="N91" s="56"/>
    </row>
    <row r="92" spans="1:16" ht="135" customHeight="1">
      <c r="G92" s="40"/>
      <c r="I92" s="61"/>
      <c r="J92" s="63"/>
      <c r="K92" s="54"/>
      <c r="L92" s="54"/>
      <c r="M92" s="55"/>
      <c r="N92" s="56"/>
    </row>
    <row r="93" spans="1:16" ht="135" customHeight="1">
      <c r="G93" s="40"/>
      <c r="I93" s="61"/>
      <c r="J93" s="63"/>
      <c r="K93" s="54"/>
      <c r="L93" s="54"/>
      <c r="M93" s="55"/>
      <c r="N93" s="56"/>
    </row>
    <row r="94" spans="1:16" ht="135" customHeight="1">
      <c r="G94" s="40"/>
      <c r="I94" s="61"/>
      <c r="J94" s="63"/>
      <c r="K94" s="54"/>
      <c r="L94" s="54"/>
      <c r="M94" s="55"/>
      <c r="N94" s="56"/>
    </row>
    <row r="95" spans="1:16" ht="135" customHeight="1">
      <c r="G95" s="40"/>
      <c r="I95" s="61"/>
      <c r="J95" s="63"/>
      <c r="K95" s="54"/>
      <c r="L95" s="54"/>
      <c r="M95" s="55"/>
      <c r="N95" s="56"/>
    </row>
    <row r="96" spans="1:16" ht="135" customHeight="1">
      <c r="G96" s="40"/>
      <c r="I96" s="61"/>
      <c r="J96" s="63"/>
      <c r="K96" s="54"/>
      <c r="L96" s="54"/>
      <c r="M96" s="55"/>
      <c r="N96" s="56"/>
    </row>
    <row r="97" spans="7:14" ht="135" customHeight="1">
      <c r="G97" s="40"/>
      <c r="I97" s="61"/>
      <c r="J97" s="63"/>
      <c r="K97" s="54"/>
      <c r="L97" s="54"/>
      <c r="M97" s="55"/>
      <c r="N97" s="56"/>
    </row>
    <row r="98" spans="7:14" ht="135" customHeight="1">
      <c r="G98" s="40"/>
      <c r="I98" s="61"/>
      <c r="J98" s="63"/>
      <c r="K98" s="54"/>
      <c r="L98" s="54"/>
      <c r="M98" s="55"/>
      <c r="N98" s="56"/>
    </row>
    <row r="99" spans="7:14" ht="135" customHeight="1">
      <c r="G99" s="40"/>
      <c r="I99" s="61"/>
      <c r="J99" s="63"/>
      <c r="K99" s="54"/>
      <c r="L99" s="54"/>
      <c r="M99" s="55"/>
      <c r="N99" s="56"/>
    </row>
    <row r="100" spans="7:14" ht="135" customHeight="1">
      <c r="G100" s="40"/>
      <c r="I100" s="61"/>
      <c r="J100" s="63"/>
      <c r="K100" s="54"/>
      <c r="L100" s="54"/>
      <c r="M100" s="55"/>
      <c r="N100" s="56"/>
    </row>
    <row r="101" spans="7:14" ht="135" customHeight="1">
      <c r="G101" s="40"/>
      <c r="I101" s="61"/>
      <c r="J101" s="63"/>
      <c r="K101" s="54"/>
      <c r="L101" s="54"/>
      <c r="M101" s="55"/>
      <c r="N101" s="56"/>
    </row>
    <row r="102" spans="7:14" ht="135" customHeight="1">
      <c r="G102" s="40"/>
      <c r="I102" s="61"/>
      <c r="J102" s="63"/>
      <c r="K102" s="54"/>
      <c r="L102" s="54"/>
      <c r="M102" s="55"/>
      <c r="N102" s="56"/>
    </row>
    <row r="103" spans="7:14" ht="135" customHeight="1">
      <c r="G103" s="40"/>
      <c r="I103" s="61"/>
      <c r="J103" s="63"/>
      <c r="K103" s="54"/>
      <c r="L103" s="54"/>
      <c r="M103" s="55"/>
      <c r="N103" s="56"/>
    </row>
    <row r="104" spans="7:14" ht="135" customHeight="1">
      <c r="G104" s="40"/>
      <c r="I104" s="61"/>
      <c r="J104" s="63"/>
      <c r="K104" s="54"/>
      <c r="L104" s="54"/>
      <c r="M104" s="55"/>
      <c r="N104" s="56"/>
    </row>
    <row r="105" spans="7:14" ht="135" customHeight="1">
      <c r="G105" s="40"/>
      <c r="I105" s="61"/>
      <c r="J105" s="63"/>
      <c r="K105" s="54"/>
      <c r="L105" s="54"/>
      <c r="M105" s="55"/>
      <c r="N105" s="56"/>
    </row>
    <row r="106" spans="7:14" ht="135" customHeight="1">
      <c r="G106" s="40"/>
      <c r="I106" s="61"/>
      <c r="J106" s="63"/>
      <c r="K106" s="54"/>
      <c r="L106" s="54"/>
      <c r="M106" s="55"/>
      <c r="N106" s="56"/>
    </row>
    <row r="107" spans="7:14" ht="135" customHeight="1">
      <c r="G107" s="40"/>
      <c r="I107" s="61"/>
      <c r="J107" s="63"/>
      <c r="K107" s="54"/>
      <c r="L107" s="54"/>
      <c r="M107" s="55"/>
      <c r="N107" s="56"/>
    </row>
    <row r="108" spans="7:14" ht="23.25" customHeight="1">
      <c r="G108" s="40"/>
      <c r="I108" s="61"/>
      <c r="M108" s="7"/>
      <c r="N108" s="56"/>
    </row>
    <row r="109" spans="7:14" ht="23.25" customHeight="1">
      <c r="G109" s="40"/>
      <c r="M109" s="7"/>
    </row>
    <row r="110" spans="7:14" ht="23.25" customHeight="1">
      <c r="G110" s="40"/>
      <c r="M110" s="7"/>
    </row>
    <row r="111" spans="7:14" ht="23.25" customHeight="1">
      <c r="G111" s="40"/>
      <c r="M111" s="7"/>
    </row>
    <row r="112" spans="7:14" ht="23.25" customHeight="1">
      <c r="G112" s="40"/>
      <c r="M112" s="7"/>
    </row>
    <row r="113" spans="7:13" ht="23.25" customHeight="1">
      <c r="G113" s="40"/>
      <c r="M113" s="7"/>
    </row>
    <row r="114" spans="7:13" ht="23.25" customHeight="1">
      <c r="G114" s="40"/>
      <c r="M114" s="7"/>
    </row>
    <row r="115" spans="7:13" ht="23.25" customHeight="1">
      <c r="G115" s="40"/>
      <c r="M115" s="7"/>
    </row>
    <row r="116" spans="7:13" ht="23.25" customHeight="1">
      <c r="G116" s="40"/>
      <c r="M116" s="7"/>
    </row>
    <row r="117" spans="7:13" ht="23.25" customHeight="1">
      <c r="G117" s="40"/>
      <c r="M117" s="7"/>
    </row>
    <row r="118" spans="7:13" ht="23.25" customHeight="1">
      <c r="G118" s="40"/>
      <c r="M118" s="7"/>
    </row>
    <row r="119" spans="7:13" ht="23.25" customHeight="1">
      <c r="G119" s="40"/>
      <c r="M119" s="7"/>
    </row>
    <row r="120" spans="7:13" ht="23.25" customHeight="1">
      <c r="G120" s="40"/>
      <c r="M120" s="7"/>
    </row>
    <row r="121" spans="7:13">
      <c r="G121" s="40"/>
    </row>
    <row r="122" spans="7:13">
      <c r="G122" s="40"/>
    </row>
    <row r="123" spans="7:13">
      <c r="G123" s="40"/>
    </row>
    <row r="124" spans="7:13">
      <c r="G124" s="40"/>
    </row>
    <row r="125" spans="7:13">
      <c r="G125" s="40"/>
    </row>
    <row r="126" spans="7:13">
      <c r="G126" s="40"/>
    </row>
    <row r="127" spans="7:13">
      <c r="G127" s="40"/>
    </row>
    <row r="128" spans="7:13">
      <c r="G128" s="40"/>
    </row>
    <row r="129" spans="7:7">
      <c r="G129" s="40"/>
    </row>
    <row r="130" spans="7:7">
      <c r="G130" s="40"/>
    </row>
    <row r="131" spans="7:7">
      <c r="G131" s="40"/>
    </row>
    <row r="132" spans="7:7">
      <c r="G132" s="40"/>
    </row>
    <row r="133" spans="7:7">
      <c r="G133" s="40"/>
    </row>
    <row r="134" spans="7:7">
      <c r="G134" s="40"/>
    </row>
    <row r="135" spans="7:7">
      <c r="G135" s="40"/>
    </row>
    <row r="136" spans="7:7">
      <c r="G136" s="40"/>
    </row>
    <row r="137" spans="7:7">
      <c r="G137" s="40"/>
    </row>
    <row r="138" spans="7:7">
      <c r="G138" s="40"/>
    </row>
    <row r="139" spans="7:7">
      <c r="G139" s="40"/>
    </row>
    <row r="140" spans="7:7">
      <c r="G140" s="40"/>
    </row>
    <row r="141" spans="7:7">
      <c r="G141" s="40"/>
    </row>
    <row r="142" spans="7:7">
      <c r="G142" s="40"/>
    </row>
    <row r="143" spans="7:7">
      <c r="G143" s="40"/>
    </row>
    <row r="144" spans="7:7">
      <c r="G144" s="40"/>
    </row>
    <row r="145" spans="7:7">
      <c r="G145" s="40"/>
    </row>
    <row r="146" spans="7:7">
      <c r="G146" s="40"/>
    </row>
    <row r="147" spans="7:7">
      <c r="G147" s="40"/>
    </row>
    <row r="148" spans="7:7">
      <c r="G148" s="40"/>
    </row>
    <row r="149" spans="7:7">
      <c r="G149" s="40"/>
    </row>
    <row r="150" spans="7:7">
      <c r="G150" s="40"/>
    </row>
    <row r="151" spans="7:7">
      <c r="G151" s="40"/>
    </row>
    <row r="152" spans="7:7">
      <c r="G152" s="40"/>
    </row>
    <row r="153" spans="7:7">
      <c r="G153" s="40"/>
    </row>
    <row r="154" spans="7:7">
      <c r="G154" s="40"/>
    </row>
    <row r="155" spans="7:7">
      <c r="G155" s="40"/>
    </row>
    <row r="156" spans="7:7">
      <c r="G156" s="40"/>
    </row>
    <row r="157" spans="7:7">
      <c r="G157" s="40"/>
    </row>
    <row r="158" spans="7:7">
      <c r="G158" s="40"/>
    </row>
    <row r="159" spans="7:7">
      <c r="G159" s="40"/>
    </row>
    <row r="160" spans="7:7">
      <c r="G160" s="40"/>
    </row>
    <row r="161" spans="7:7">
      <c r="G161" s="40"/>
    </row>
    <row r="162" spans="7:7">
      <c r="G162" s="40"/>
    </row>
    <row r="163" spans="7:7">
      <c r="G163" s="40"/>
    </row>
    <row r="164" spans="7:7">
      <c r="G164" s="40"/>
    </row>
    <row r="165" spans="7:7">
      <c r="G165" s="40"/>
    </row>
    <row r="166" spans="7:7">
      <c r="G166" s="40"/>
    </row>
    <row r="167" spans="7:7">
      <c r="G167" s="40"/>
    </row>
    <row r="168" spans="7:7">
      <c r="G168" s="40"/>
    </row>
    <row r="169" spans="7:7">
      <c r="G169" s="40"/>
    </row>
  </sheetData>
  <autoFilter ref="A14:P84" xr:uid="{00000000-0001-0000-0000-000000000000}">
    <filterColumn colId="4">
      <customFilters>
        <customFilter operator="notEqual" val=" "/>
      </customFilters>
    </filterColumn>
  </autoFilter>
  <sortState xmlns:xlrd2="http://schemas.microsoft.com/office/spreadsheetml/2017/richdata2" ref="A20:P30">
    <sortCondition ref="C20:C30"/>
  </sortState>
  <mergeCells count="1">
    <mergeCell ref="B2:P2"/>
  </mergeCells>
  <phoneticPr fontId="20" type="noConversion"/>
  <conditionalFormatting sqref="E16:E30">
    <cfRule type="duplicateValues" dxfId="17" priority="156"/>
  </conditionalFormatting>
  <conditionalFormatting sqref="E26">
    <cfRule type="duplicateValues" dxfId="16" priority="1"/>
  </conditionalFormatting>
  <conditionalFormatting sqref="E32:E51">
    <cfRule type="duplicateValues" dxfId="15" priority="3"/>
  </conditionalFormatting>
  <conditionalFormatting sqref="E53:E64">
    <cfRule type="duplicateValues" dxfId="14" priority="4"/>
  </conditionalFormatting>
  <conditionalFormatting sqref="E66:E69">
    <cfRule type="duplicateValues" dxfId="13" priority="5"/>
  </conditionalFormatting>
  <conditionalFormatting sqref="E71:E73">
    <cfRule type="duplicateValues" dxfId="12" priority="6"/>
  </conditionalFormatting>
  <conditionalFormatting sqref="E75:E77">
    <cfRule type="duplicateValues" dxfId="11" priority="7"/>
  </conditionalFormatting>
  <conditionalFormatting sqref="E79:E81">
    <cfRule type="duplicateValues" dxfId="10" priority="8"/>
  </conditionalFormatting>
  <conditionalFormatting sqref="E26:F26">
    <cfRule type="duplicateValues" dxfId="9" priority="94"/>
  </conditionalFormatting>
  <conditionalFormatting sqref="E66:F66">
    <cfRule type="duplicateValues" dxfId="8" priority="95"/>
  </conditionalFormatting>
  <conditionalFormatting sqref="E69:F69">
    <cfRule type="duplicateValues" dxfId="7" priority="98"/>
  </conditionalFormatting>
  <conditionalFormatting sqref="E73:F73">
    <cfRule type="duplicateValues" dxfId="6" priority="97"/>
  </conditionalFormatting>
  <conditionalFormatting sqref="E20:G20">
    <cfRule type="duplicateValues" dxfId="5" priority="134"/>
  </conditionalFormatting>
  <conditionalFormatting sqref="F79:F81 F71:F73 F75:F77 F53:F64 F16:F30 F32:F51 F66:F69 E20">
    <cfRule type="duplicateValues" dxfId="4" priority="158"/>
  </conditionalFormatting>
  <hyperlinks>
    <hyperlink ref="E12" r:id="rId1" xr:uid="{E21A75EA-C4B8-491F-9813-9B689AA27B1F}"/>
  </hyperlinks>
  <printOptions horizontalCentered="1"/>
  <pageMargins left="0.23622047244094491" right="0.23622047244094491" top="0.23622047244094491" bottom="0.23622047244094491" header="0.31496062992125984" footer="0.31496062992125984"/>
  <pageSetup paperSize="9" scale="22" fitToHeight="3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F94E-8701-4E8B-A59E-BE3A76B9C3FC}">
  <sheetPr>
    <pageSetUpPr fitToPage="1"/>
  </sheetPr>
  <dimension ref="A1:O96"/>
  <sheetViews>
    <sheetView zoomScale="55" zoomScaleNormal="55" workbookViewId="0">
      <pane ySplit="15" topLeftCell="A16" activePane="bottomLeft" state="frozen"/>
      <selection pane="bottomLeft" activeCell="C9" sqref="C9"/>
    </sheetView>
  </sheetViews>
  <sheetFormatPr baseColWidth="10" defaultColWidth="11.453125" defaultRowHeight="14.5" outlineLevelRow="1"/>
  <cols>
    <col min="1" max="1" width="30" customWidth="1"/>
    <col min="2" max="2" width="24.1796875" bestFit="1" customWidth="1"/>
    <col min="3" max="3" width="61.54296875" customWidth="1"/>
    <col min="4" max="4" width="62.7265625" bestFit="1" customWidth="1"/>
    <col min="6" max="6" width="13.7265625" customWidth="1"/>
    <col min="7" max="7" width="23.54296875" customWidth="1"/>
    <col min="8" max="8" width="14.81640625" customWidth="1"/>
    <col min="9" max="9" width="34.453125" customWidth="1"/>
  </cols>
  <sheetData>
    <row r="1" spans="1:13" ht="61.5">
      <c r="B1" s="260" t="s">
        <v>262</v>
      </c>
      <c r="C1" s="125"/>
      <c r="D1" s="124"/>
      <c r="E1" s="124"/>
      <c r="F1" s="124"/>
      <c r="G1" s="124"/>
      <c r="H1" s="124"/>
      <c r="I1" s="124"/>
    </row>
    <row r="2" spans="1:13" ht="46">
      <c r="B2" s="261" t="s">
        <v>263</v>
      </c>
      <c r="C2" s="199"/>
      <c r="D2" s="199"/>
      <c r="E2" s="199"/>
      <c r="F2" s="199"/>
      <c r="G2" s="199"/>
      <c r="H2" s="199"/>
      <c r="I2" s="199"/>
    </row>
    <row r="3" spans="1:13" ht="31.5" customHeight="1">
      <c r="B3" s="199"/>
      <c r="C3" s="199"/>
      <c r="D3" s="199"/>
      <c r="E3" s="199"/>
      <c r="F3" s="199"/>
      <c r="G3" s="199"/>
      <c r="H3" s="199"/>
      <c r="I3" s="199"/>
    </row>
    <row r="4" spans="1:13" ht="18.5">
      <c r="A4" s="119" t="s">
        <v>2</v>
      </c>
      <c r="B4" s="110"/>
      <c r="C4" s="110"/>
      <c r="D4" s="111"/>
      <c r="E4" s="109"/>
      <c r="F4" s="109"/>
      <c r="G4" s="108"/>
      <c r="H4" s="108"/>
      <c r="I4" s="108"/>
      <c r="J4" s="108"/>
      <c r="K4" s="108"/>
      <c r="L4" s="108"/>
      <c r="M4" s="108"/>
    </row>
    <row r="5" spans="1:13" ht="15" customHeight="1">
      <c r="A5" s="119" t="s">
        <v>264</v>
      </c>
      <c r="B5" s="110"/>
      <c r="C5" s="110"/>
      <c r="D5" s="113"/>
      <c r="E5" s="109"/>
      <c r="F5" s="109"/>
      <c r="G5" s="108"/>
      <c r="H5" s="108"/>
      <c r="I5" s="108"/>
      <c r="J5" s="108"/>
      <c r="K5" s="108"/>
      <c r="L5" s="108"/>
      <c r="M5" s="108"/>
    </row>
    <row r="6" spans="1:13" ht="18.5">
      <c r="A6" s="119" t="s">
        <v>4</v>
      </c>
      <c r="B6" s="110"/>
      <c r="C6" s="110"/>
      <c r="D6" s="111"/>
      <c r="E6" s="109"/>
      <c r="F6" s="109"/>
      <c r="G6" s="108"/>
      <c r="H6" s="108"/>
      <c r="I6" s="108"/>
      <c r="J6" s="108"/>
      <c r="K6" s="108"/>
      <c r="L6" s="108"/>
      <c r="M6" s="108"/>
    </row>
    <row r="7" spans="1:13" ht="18.5">
      <c r="A7" s="119" t="s">
        <v>265</v>
      </c>
      <c r="B7" s="110"/>
      <c r="C7" s="110"/>
      <c r="D7" s="111"/>
      <c r="E7" s="109"/>
      <c r="F7" s="109"/>
      <c r="G7" s="108"/>
      <c r="I7" s="108"/>
      <c r="J7" s="108"/>
      <c r="K7" s="108"/>
      <c r="L7" s="108"/>
      <c r="M7" s="108"/>
    </row>
    <row r="8" spans="1:13" ht="18.5">
      <c r="A8" s="119" t="s">
        <v>6</v>
      </c>
      <c r="B8" s="114"/>
      <c r="C8" s="114"/>
      <c r="D8" s="115"/>
      <c r="E8" s="109"/>
      <c r="F8" s="109"/>
      <c r="G8" s="108"/>
      <c r="H8" s="108"/>
      <c r="I8" s="112"/>
      <c r="J8" s="108"/>
      <c r="K8" s="108"/>
      <c r="L8" s="108"/>
      <c r="M8" s="108"/>
    </row>
    <row r="9" spans="1:13" s="1" customFormat="1" ht="23.25" customHeight="1" outlineLevel="1">
      <c r="A9" s="14" t="s">
        <v>7</v>
      </c>
      <c r="B9" s="14"/>
      <c r="C9" s="23">
        <v>0</v>
      </c>
      <c r="D9" s="30"/>
      <c r="E9" s="73"/>
      <c r="F9" s="7"/>
      <c r="G9" s="8"/>
      <c r="H9" s="9"/>
      <c r="I9" s="10"/>
      <c r="J9" s="11"/>
      <c r="K9" s="5"/>
      <c r="L9" s="108"/>
      <c r="M9"/>
    </row>
    <row r="10" spans="1:13" s="1" customFormat="1" ht="23.5" outlineLevel="1">
      <c r="A10" s="14"/>
      <c r="B10" s="14"/>
      <c r="C10" s="14"/>
      <c r="D10" s="30"/>
      <c r="E10" s="73"/>
      <c r="F10" s="7"/>
      <c r="G10" s="8"/>
      <c r="H10" s="9"/>
      <c r="I10" s="10"/>
      <c r="J10" s="11"/>
      <c r="K10" s="5"/>
      <c r="L10" s="11"/>
    </row>
    <row r="11" spans="1:13" ht="36">
      <c r="A11" s="311" t="s">
        <v>1602</v>
      </c>
      <c r="B11" s="311"/>
      <c r="C11" s="311"/>
      <c r="D11" s="311"/>
      <c r="E11" s="311"/>
      <c r="F11" s="311"/>
      <c r="G11" s="311"/>
      <c r="H11" s="311"/>
      <c r="I11" s="311"/>
    </row>
    <row r="12" spans="1:13" ht="36">
      <c r="A12" s="311" t="s">
        <v>1601</v>
      </c>
      <c r="B12" s="311"/>
      <c r="C12" s="311"/>
      <c r="D12" s="311"/>
      <c r="E12" s="311"/>
      <c r="F12" s="311"/>
      <c r="G12" s="311"/>
      <c r="H12" s="311"/>
      <c r="I12" s="311"/>
    </row>
    <row r="13" spans="1:13" ht="18.5">
      <c r="A13" s="116"/>
      <c r="B13" s="114"/>
      <c r="C13" s="114"/>
      <c r="D13" s="115"/>
      <c r="E13" s="109"/>
      <c r="F13" s="109"/>
      <c r="G13" s="108"/>
      <c r="H13" s="108"/>
      <c r="I13" s="112"/>
      <c r="J13" s="108"/>
      <c r="K13" s="108"/>
      <c r="L13" s="108"/>
      <c r="M13" s="108"/>
    </row>
    <row r="14" spans="1:13" ht="84.65" customHeight="1">
      <c r="A14" s="144"/>
      <c r="B14" s="144" t="s">
        <v>299</v>
      </c>
      <c r="C14" s="144"/>
      <c r="D14" s="107"/>
      <c r="E14" s="204"/>
      <c r="F14" s="141"/>
      <c r="G14" s="142"/>
      <c r="H14" s="143"/>
      <c r="I14" s="140"/>
      <c r="J14" s="106"/>
      <c r="K14" s="108"/>
      <c r="L14" s="108"/>
      <c r="M14" s="108"/>
    </row>
    <row r="15" spans="1:13" ht="85.5">
      <c r="A15" s="86" t="s">
        <v>15</v>
      </c>
      <c r="B15" s="86" t="s">
        <v>267</v>
      </c>
      <c r="C15" s="86" t="s">
        <v>1135</v>
      </c>
      <c r="D15" s="86" t="s">
        <v>17</v>
      </c>
      <c r="E15" s="86" t="s">
        <v>18</v>
      </c>
      <c r="F15" s="35" t="s">
        <v>1531</v>
      </c>
      <c r="G15" s="37" t="s">
        <v>1621</v>
      </c>
      <c r="H15" s="35" t="s">
        <v>23</v>
      </c>
      <c r="I15" s="35" t="s">
        <v>24</v>
      </c>
    </row>
    <row r="16" spans="1:13" ht="23.5">
      <c r="A16" s="132"/>
      <c r="B16" s="132"/>
      <c r="C16" s="132"/>
      <c r="D16" s="133" t="s">
        <v>300</v>
      </c>
      <c r="E16" s="134"/>
      <c r="F16" s="50"/>
      <c r="G16" s="50"/>
      <c r="H16" s="15"/>
      <c r="I16" s="69"/>
      <c r="J16" s="95"/>
    </row>
    <row r="17" spans="1:15" s="203" customFormat="1" ht="107">
      <c r="A17" s="153" t="s">
        <v>301</v>
      </c>
      <c r="B17" s="134">
        <v>300007</v>
      </c>
      <c r="C17" s="243" t="s">
        <v>1284</v>
      </c>
      <c r="D17" s="118" t="s">
        <v>1532</v>
      </c>
      <c r="E17" s="117">
        <v>3</v>
      </c>
      <c r="F17" s="50">
        <v>3.54</v>
      </c>
      <c r="G17" s="50">
        <f>F17*(1-$C$9)</f>
        <v>3.54</v>
      </c>
      <c r="H17" s="15"/>
      <c r="I17" s="69">
        <f>G17*H17</f>
        <v>0</v>
      </c>
      <c r="L17"/>
      <c r="N17" s="281"/>
      <c r="O17" s="281"/>
    </row>
    <row r="18" spans="1:15" s="203" customFormat="1" ht="107">
      <c r="A18" s="153" t="s">
        <v>302</v>
      </c>
      <c r="B18" s="134">
        <v>300008</v>
      </c>
      <c r="C18" s="243" t="s">
        <v>1285</v>
      </c>
      <c r="D18" s="118" t="s">
        <v>1533</v>
      </c>
      <c r="E18" s="117">
        <v>1</v>
      </c>
      <c r="F18" s="50">
        <v>7.85</v>
      </c>
      <c r="G18" s="50">
        <f t="shared" ref="G18:G81" si="0">F18*(1-$C$9)</f>
        <v>7.85</v>
      </c>
      <c r="H18" s="15"/>
      <c r="I18" s="69">
        <f t="shared" ref="I18:I81" si="1">G18*H18</f>
        <v>0</v>
      </c>
      <c r="L18"/>
      <c r="N18" s="281"/>
      <c r="O18" s="281"/>
    </row>
    <row r="19" spans="1:15" s="203" customFormat="1" ht="107">
      <c r="A19" s="153" t="s">
        <v>303</v>
      </c>
      <c r="B19" s="134">
        <v>300010</v>
      </c>
      <c r="C19" s="243" t="s">
        <v>1286</v>
      </c>
      <c r="D19" s="118" t="s">
        <v>1534</v>
      </c>
      <c r="E19" s="117">
        <v>1</v>
      </c>
      <c r="F19" s="50">
        <v>18.66</v>
      </c>
      <c r="G19" s="50">
        <f t="shared" si="0"/>
        <v>18.66</v>
      </c>
      <c r="H19" s="15"/>
      <c r="I19" s="69">
        <f t="shared" si="1"/>
        <v>0</v>
      </c>
    </row>
    <row r="20" spans="1:15" s="203" customFormat="1" ht="107">
      <c r="A20" s="153" t="s">
        <v>304</v>
      </c>
      <c r="B20" s="134">
        <v>300001</v>
      </c>
      <c r="C20" s="243" t="s">
        <v>1287</v>
      </c>
      <c r="D20" s="118" t="s">
        <v>1535</v>
      </c>
      <c r="E20" s="117">
        <v>1</v>
      </c>
      <c r="F20" s="50">
        <v>3.54</v>
      </c>
      <c r="G20" s="50">
        <f t="shared" si="0"/>
        <v>3.54</v>
      </c>
      <c r="H20" s="15"/>
      <c r="I20" s="69">
        <f t="shared" si="1"/>
        <v>0</v>
      </c>
    </row>
    <row r="21" spans="1:15" s="203" customFormat="1" ht="107">
      <c r="A21" s="153" t="s">
        <v>305</v>
      </c>
      <c r="B21" s="134">
        <v>300002</v>
      </c>
      <c r="C21" s="243" t="s">
        <v>1288</v>
      </c>
      <c r="D21" s="118" t="s">
        <v>1536</v>
      </c>
      <c r="E21" s="117">
        <v>1</v>
      </c>
      <c r="F21" s="50">
        <v>7.85</v>
      </c>
      <c r="G21" s="50">
        <f t="shared" si="0"/>
        <v>7.85</v>
      </c>
      <c r="H21" s="15"/>
      <c r="I21" s="69">
        <f t="shared" si="1"/>
        <v>0</v>
      </c>
    </row>
    <row r="22" spans="1:15" s="203" customFormat="1" ht="107">
      <c r="A22" s="153" t="s">
        <v>306</v>
      </c>
      <c r="B22" s="134">
        <v>300004</v>
      </c>
      <c r="C22" s="243" t="s">
        <v>1289</v>
      </c>
      <c r="D22" s="118" t="s">
        <v>1537</v>
      </c>
      <c r="E22" s="117">
        <v>1</v>
      </c>
      <c r="F22" s="50">
        <v>18.66</v>
      </c>
      <c r="G22" s="50">
        <f t="shared" si="0"/>
        <v>18.66</v>
      </c>
      <c r="H22" s="15"/>
      <c r="I22" s="69">
        <f t="shared" si="1"/>
        <v>0</v>
      </c>
    </row>
    <row r="23" spans="1:15" s="203" customFormat="1" ht="107">
      <c r="A23" s="153" t="s">
        <v>307</v>
      </c>
      <c r="B23" s="134">
        <v>810116</v>
      </c>
      <c r="C23" s="243" t="s">
        <v>1290</v>
      </c>
      <c r="D23" s="118" t="s">
        <v>1538</v>
      </c>
      <c r="E23" s="117">
        <v>6</v>
      </c>
      <c r="F23" s="50">
        <v>4.76</v>
      </c>
      <c r="G23" s="50">
        <f t="shared" si="0"/>
        <v>4.76</v>
      </c>
      <c r="H23" s="15"/>
      <c r="I23" s="69">
        <f t="shared" si="1"/>
        <v>0</v>
      </c>
    </row>
    <row r="24" spans="1:15" s="203" customFormat="1" ht="107">
      <c r="A24" s="153" t="s">
        <v>308</v>
      </c>
      <c r="B24" s="134">
        <v>300170</v>
      </c>
      <c r="C24" s="243" t="s">
        <v>1291</v>
      </c>
      <c r="D24" s="118" t="s">
        <v>1539</v>
      </c>
      <c r="E24" s="117">
        <v>3</v>
      </c>
      <c r="F24" s="50">
        <v>4.83</v>
      </c>
      <c r="G24" s="50">
        <f t="shared" si="0"/>
        <v>4.83</v>
      </c>
      <c r="H24" s="15"/>
      <c r="I24" s="69">
        <f t="shared" si="1"/>
        <v>0</v>
      </c>
    </row>
    <row r="25" spans="1:15" s="203" customFormat="1" ht="107">
      <c r="A25" s="153" t="s">
        <v>309</v>
      </c>
      <c r="B25" s="134">
        <v>300171</v>
      </c>
      <c r="C25" s="243" t="s">
        <v>1292</v>
      </c>
      <c r="D25" s="118" t="s">
        <v>1540</v>
      </c>
      <c r="E25" s="117">
        <v>1</v>
      </c>
      <c r="F25" s="50">
        <v>10.119999999999999</v>
      </c>
      <c r="G25" s="50">
        <f t="shared" si="0"/>
        <v>10.119999999999999</v>
      </c>
      <c r="H25" s="15"/>
      <c r="I25" s="69">
        <f t="shared" si="1"/>
        <v>0</v>
      </c>
    </row>
    <row r="26" spans="1:15" s="203" customFormat="1" ht="107">
      <c r="A26" s="153" t="s">
        <v>310</v>
      </c>
      <c r="B26" s="134">
        <v>300172</v>
      </c>
      <c r="C26" s="243" t="s">
        <v>1293</v>
      </c>
      <c r="D26" s="118" t="s">
        <v>1541</v>
      </c>
      <c r="E26" s="117">
        <v>1</v>
      </c>
      <c r="F26" s="50">
        <v>23.27</v>
      </c>
      <c r="G26" s="50">
        <f t="shared" si="0"/>
        <v>23.27</v>
      </c>
      <c r="H26" s="15"/>
      <c r="I26" s="69">
        <f t="shared" si="1"/>
        <v>0</v>
      </c>
    </row>
    <row r="27" spans="1:15" s="203" customFormat="1" ht="107">
      <c r="A27" s="153" t="s">
        <v>311</v>
      </c>
      <c r="B27" s="134">
        <v>300005</v>
      </c>
      <c r="C27" s="243" t="s">
        <v>1294</v>
      </c>
      <c r="D27" s="118" t="s">
        <v>1542</v>
      </c>
      <c r="E27" s="117">
        <v>1</v>
      </c>
      <c r="F27" s="50">
        <v>10.27</v>
      </c>
      <c r="G27" s="50">
        <f t="shared" si="0"/>
        <v>10.27</v>
      </c>
      <c r="H27" s="15"/>
      <c r="I27" s="69">
        <f t="shared" si="1"/>
        <v>0</v>
      </c>
    </row>
    <row r="28" spans="1:15" s="203" customFormat="1" ht="107">
      <c r="A28" s="153" t="s">
        <v>312</v>
      </c>
      <c r="B28" s="134">
        <v>300006</v>
      </c>
      <c r="C28" s="243" t="s">
        <v>1295</v>
      </c>
      <c r="D28" s="118" t="s">
        <v>1543</v>
      </c>
      <c r="E28" s="117">
        <v>1</v>
      </c>
      <c r="F28" s="50">
        <v>28.01</v>
      </c>
      <c r="G28" s="50">
        <f t="shared" si="0"/>
        <v>28.01</v>
      </c>
      <c r="H28" s="15"/>
      <c r="I28" s="69">
        <f t="shared" si="1"/>
        <v>0</v>
      </c>
    </row>
    <row r="29" spans="1:15" s="203" customFormat="1" ht="107">
      <c r="A29" s="134"/>
      <c r="B29" s="134"/>
      <c r="C29" s="244"/>
      <c r="D29" s="205" t="s">
        <v>313</v>
      </c>
      <c r="E29" s="117"/>
      <c r="F29" s="50"/>
      <c r="G29" s="50"/>
      <c r="H29" s="15"/>
      <c r="I29" s="69"/>
    </row>
    <row r="30" spans="1:15" s="203" customFormat="1" ht="107">
      <c r="A30" s="153" t="s">
        <v>314</v>
      </c>
      <c r="B30" s="134">
        <v>300051</v>
      </c>
      <c r="C30" s="243" t="s">
        <v>1296</v>
      </c>
      <c r="D30" s="118" t="s">
        <v>1544</v>
      </c>
      <c r="E30" s="117">
        <v>1</v>
      </c>
      <c r="F30" s="50">
        <v>4.8099999999999996</v>
      </c>
      <c r="G30" s="50">
        <f t="shared" si="0"/>
        <v>4.8099999999999996</v>
      </c>
      <c r="H30" s="15"/>
      <c r="I30" s="69">
        <f t="shared" si="1"/>
        <v>0</v>
      </c>
    </row>
    <row r="31" spans="1:15" s="203" customFormat="1" ht="107">
      <c r="A31" s="153" t="s">
        <v>315</v>
      </c>
      <c r="B31" s="134">
        <v>300052</v>
      </c>
      <c r="C31" s="243" t="s">
        <v>1297</v>
      </c>
      <c r="D31" s="118" t="s">
        <v>1545</v>
      </c>
      <c r="E31" s="117">
        <v>1</v>
      </c>
      <c r="F31" s="50">
        <v>11.81</v>
      </c>
      <c r="G31" s="50">
        <f t="shared" si="0"/>
        <v>11.81</v>
      </c>
      <c r="H31" s="15"/>
      <c r="I31" s="69">
        <f t="shared" si="1"/>
        <v>0</v>
      </c>
    </row>
    <row r="32" spans="1:15" s="203" customFormat="1" ht="107">
      <c r="A32" s="153" t="s">
        <v>316</v>
      </c>
      <c r="B32" s="134">
        <v>300013</v>
      </c>
      <c r="C32" s="243" t="s">
        <v>1298</v>
      </c>
      <c r="D32" s="118" t="s">
        <v>1546</v>
      </c>
      <c r="E32" s="117">
        <v>1</v>
      </c>
      <c r="F32" s="50">
        <v>3.54</v>
      </c>
      <c r="G32" s="50">
        <f t="shared" si="0"/>
        <v>3.54</v>
      </c>
      <c r="H32" s="15"/>
      <c r="I32" s="69">
        <f t="shared" si="1"/>
        <v>0</v>
      </c>
    </row>
    <row r="33" spans="1:9" s="203" customFormat="1" ht="107">
      <c r="A33" s="153" t="s">
        <v>317</v>
      </c>
      <c r="B33" s="134">
        <v>300014</v>
      </c>
      <c r="C33" s="243" t="s">
        <v>1299</v>
      </c>
      <c r="D33" s="118" t="s">
        <v>1547</v>
      </c>
      <c r="E33" s="117">
        <v>1</v>
      </c>
      <c r="F33" s="50">
        <v>7.85</v>
      </c>
      <c r="G33" s="50">
        <f t="shared" si="0"/>
        <v>7.85</v>
      </c>
      <c r="H33" s="15"/>
      <c r="I33" s="69">
        <f t="shared" si="1"/>
        <v>0</v>
      </c>
    </row>
    <row r="34" spans="1:9" s="203" customFormat="1" ht="107">
      <c r="A34" s="153" t="s">
        <v>318</v>
      </c>
      <c r="B34" s="134">
        <v>300016</v>
      </c>
      <c r="C34" s="243" t="s">
        <v>1300</v>
      </c>
      <c r="D34" s="118" t="s">
        <v>1548</v>
      </c>
      <c r="E34" s="117">
        <v>1</v>
      </c>
      <c r="F34" s="50">
        <v>18.66</v>
      </c>
      <c r="G34" s="50">
        <f t="shared" si="0"/>
        <v>18.66</v>
      </c>
      <c r="H34" s="15"/>
      <c r="I34" s="69">
        <f t="shared" si="1"/>
        <v>0</v>
      </c>
    </row>
    <row r="35" spans="1:9" s="203" customFormat="1" ht="107">
      <c r="A35" s="153" t="s">
        <v>319</v>
      </c>
      <c r="B35" s="134">
        <v>300021</v>
      </c>
      <c r="C35" s="243" t="s">
        <v>1301</v>
      </c>
      <c r="D35" s="118" t="s">
        <v>1549</v>
      </c>
      <c r="E35" s="117">
        <v>3</v>
      </c>
      <c r="F35" s="50">
        <v>4.8099999999999996</v>
      </c>
      <c r="G35" s="50">
        <f t="shared" si="0"/>
        <v>4.8099999999999996</v>
      </c>
      <c r="H35" s="15"/>
      <c r="I35" s="69">
        <f t="shared" si="1"/>
        <v>0</v>
      </c>
    </row>
    <row r="36" spans="1:9" s="203" customFormat="1" ht="107">
      <c r="A36" s="153" t="s">
        <v>320</v>
      </c>
      <c r="B36" s="134">
        <v>300022</v>
      </c>
      <c r="C36" s="243" t="s">
        <v>1302</v>
      </c>
      <c r="D36" s="118" t="s">
        <v>1550</v>
      </c>
      <c r="E36" s="117">
        <v>1</v>
      </c>
      <c r="F36" s="50">
        <v>11.81</v>
      </c>
      <c r="G36" s="50">
        <f t="shared" si="0"/>
        <v>11.81</v>
      </c>
      <c r="H36" s="15"/>
      <c r="I36" s="69">
        <f t="shared" si="1"/>
        <v>0</v>
      </c>
    </row>
    <row r="37" spans="1:9" s="203" customFormat="1" ht="107">
      <c r="A37" s="153" t="s">
        <v>321</v>
      </c>
      <c r="B37" s="134">
        <v>300203</v>
      </c>
      <c r="C37" s="243" t="s">
        <v>1303</v>
      </c>
      <c r="D37" s="118" t="s">
        <v>1551</v>
      </c>
      <c r="E37" s="117">
        <v>3</v>
      </c>
      <c r="F37" s="50">
        <v>4.83</v>
      </c>
      <c r="G37" s="50">
        <f t="shared" si="0"/>
        <v>4.83</v>
      </c>
      <c r="H37" s="15"/>
      <c r="I37" s="69">
        <f t="shared" si="1"/>
        <v>0</v>
      </c>
    </row>
    <row r="38" spans="1:9" s="203" customFormat="1" ht="107">
      <c r="A38" s="134"/>
      <c r="B38" s="134"/>
      <c r="C38" s="244"/>
      <c r="D38" s="136" t="s">
        <v>322</v>
      </c>
      <c r="E38" s="117"/>
      <c r="F38" s="50"/>
      <c r="G38" s="50"/>
      <c r="H38" s="15"/>
      <c r="I38" s="69"/>
    </row>
    <row r="39" spans="1:9" s="203" customFormat="1" ht="107">
      <c r="A39" s="153" t="s">
        <v>323</v>
      </c>
      <c r="B39" s="134">
        <v>300201</v>
      </c>
      <c r="C39" s="243" t="s">
        <v>1304</v>
      </c>
      <c r="D39" s="118" t="s">
        <v>1552</v>
      </c>
      <c r="E39" s="117">
        <v>3</v>
      </c>
      <c r="F39" s="50">
        <v>4.83</v>
      </c>
      <c r="G39" s="50">
        <f t="shared" si="0"/>
        <v>4.83</v>
      </c>
      <c r="H39" s="15"/>
      <c r="I39" s="69">
        <f t="shared" si="1"/>
        <v>0</v>
      </c>
    </row>
    <row r="40" spans="1:9" s="203" customFormat="1" ht="107">
      <c r="A40" s="153" t="s">
        <v>324</v>
      </c>
      <c r="B40" s="134">
        <v>300202</v>
      </c>
      <c r="C40" s="243" t="s">
        <v>1305</v>
      </c>
      <c r="D40" s="118" t="s">
        <v>1553</v>
      </c>
      <c r="E40" s="117">
        <v>1</v>
      </c>
      <c r="F40" s="50">
        <v>11.88</v>
      </c>
      <c r="G40" s="50">
        <f t="shared" si="0"/>
        <v>11.88</v>
      </c>
      <c r="H40" s="15"/>
      <c r="I40" s="69">
        <f t="shared" si="1"/>
        <v>0</v>
      </c>
    </row>
    <row r="41" spans="1:9" s="203" customFormat="1" ht="107">
      <c r="A41" s="153" t="s">
        <v>325</v>
      </c>
      <c r="B41" s="134">
        <v>300154</v>
      </c>
      <c r="C41" s="243" t="s">
        <v>1306</v>
      </c>
      <c r="D41" s="118" t="s">
        <v>1554</v>
      </c>
      <c r="E41" s="117">
        <v>3</v>
      </c>
      <c r="F41" s="50">
        <v>10.32</v>
      </c>
      <c r="G41" s="50">
        <f t="shared" si="0"/>
        <v>10.32</v>
      </c>
      <c r="H41" s="15"/>
      <c r="I41" s="69">
        <f t="shared" si="1"/>
        <v>0</v>
      </c>
    </row>
    <row r="42" spans="1:9" s="203" customFormat="1" ht="107">
      <c r="A42" s="153" t="s">
        <v>326</v>
      </c>
      <c r="B42" s="134">
        <v>300231</v>
      </c>
      <c r="C42" s="243" t="s">
        <v>1307</v>
      </c>
      <c r="D42" s="118" t="s">
        <v>1555</v>
      </c>
      <c r="E42" s="117">
        <v>1</v>
      </c>
      <c r="F42" s="50">
        <v>32.28</v>
      </c>
      <c r="G42" s="50">
        <f t="shared" si="0"/>
        <v>32.28</v>
      </c>
      <c r="H42" s="15"/>
      <c r="I42" s="69">
        <f t="shared" si="1"/>
        <v>0</v>
      </c>
    </row>
    <row r="43" spans="1:9" s="203" customFormat="1" ht="107">
      <c r="A43" s="153" t="s">
        <v>327</v>
      </c>
      <c r="B43" s="134">
        <v>300131</v>
      </c>
      <c r="C43" s="243" t="s">
        <v>1308</v>
      </c>
      <c r="D43" s="118" t="s">
        <v>1556</v>
      </c>
      <c r="E43" s="117">
        <v>3</v>
      </c>
      <c r="F43" s="50">
        <v>10.32</v>
      </c>
      <c r="G43" s="50">
        <f t="shared" si="0"/>
        <v>10.32</v>
      </c>
      <c r="H43" s="15"/>
      <c r="I43" s="69">
        <f t="shared" si="1"/>
        <v>0</v>
      </c>
    </row>
    <row r="44" spans="1:9" s="203" customFormat="1" ht="107">
      <c r="A44" s="153" t="s">
        <v>328</v>
      </c>
      <c r="B44" s="134">
        <v>300230</v>
      </c>
      <c r="C44" s="243" t="s">
        <v>1309</v>
      </c>
      <c r="D44" s="118" t="s">
        <v>1557</v>
      </c>
      <c r="E44" s="117">
        <v>1</v>
      </c>
      <c r="F44" s="50">
        <v>32.28</v>
      </c>
      <c r="G44" s="50">
        <f t="shared" si="0"/>
        <v>32.28</v>
      </c>
      <c r="H44" s="15"/>
      <c r="I44" s="69">
        <f t="shared" si="1"/>
        <v>0</v>
      </c>
    </row>
    <row r="45" spans="1:9" s="203" customFormat="1" ht="107">
      <c r="A45" s="153" t="s">
        <v>329</v>
      </c>
      <c r="B45" s="134">
        <v>300152</v>
      </c>
      <c r="C45" s="243" t="s">
        <v>1310</v>
      </c>
      <c r="D45" s="118" t="s">
        <v>1558</v>
      </c>
      <c r="E45" s="117">
        <v>3</v>
      </c>
      <c r="F45" s="50">
        <v>10.32</v>
      </c>
      <c r="G45" s="50">
        <f t="shared" si="0"/>
        <v>10.32</v>
      </c>
      <c r="H45" s="15"/>
      <c r="I45" s="69">
        <f t="shared" si="1"/>
        <v>0</v>
      </c>
    </row>
    <row r="46" spans="1:9" s="203" customFormat="1" ht="107">
      <c r="A46" s="153" t="s">
        <v>330</v>
      </c>
      <c r="B46" s="134">
        <v>300229</v>
      </c>
      <c r="C46" s="243" t="s">
        <v>1311</v>
      </c>
      <c r="D46" s="118" t="s">
        <v>1559</v>
      </c>
      <c r="E46" s="117">
        <v>1</v>
      </c>
      <c r="F46" s="50">
        <v>32.28</v>
      </c>
      <c r="G46" s="50">
        <f t="shared" si="0"/>
        <v>32.28</v>
      </c>
      <c r="H46" s="15"/>
      <c r="I46" s="69">
        <f t="shared" si="1"/>
        <v>0</v>
      </c>
    </row>
    <row r="47" spans="1:9" s="203" customFormat="1" ht="107">
      <c r="A47" s="153" t="s">
        <v>331</v>
      </c>
      <c r="B47" s="134">
        <v>810113</v>
      </c>
      <c r="C47" s="243" t="s">
        <v>1312</v>
      </c>
      <c r="D47" s="118" t="s">
        <v>1560</v>
      </c>
      <c r="E47" s="117">
        <v>6</v>
      </c>
      <c r="F47" s="50">
        <v>4.76</v>
      </c>
      <c r="G47" s="50">
        <f t="shared" si="0"/>
        <v>4.76</v>
      </c>
      <c r="H47" s="15"/>
      <c r="I47" s="69">
        <f t="shared" si="1"/>
        <v>0</v>
      </c>
    </row>
    <row r="48" spans="1:9" s="203" customFormat="1" ht="107">
      <c r="A48" s="153" t="s">
        <v>332</v>
      </c>
      <c r="B48" s="134">
        <v>300198</v>
      </c>
      <c r="C48" s="243" t="s">
        <v>1313</v>
      </c>
      <c r="D48" s="118" t="s">
        <v>1561</v>
      </c>
      <c r="E48" s="117">
        <v>3</v>
      </c>
      <c r="F48" s="50">
        <v>4.83</v>
      </c>
      <c r="G48" s="50">
        <f t="shared" si="0"/>
        <v>4.83</v>
      </c>
      <c r="H48" s="15"/>
      <c r="I48" s="69">
        <f t="shared" si="1"/>
        <v>0</v>
      </c>
    </row>
    <row r="49" spans="1:9" s="203" customFormat="1" ht="107">
      <c r="A49" s="153" t="s">
        <v>333</v>
      </c>
      <c r="B49" s="134">
        <v>300199</v>
      </c>
      <c r="C49" s="243" t="s">
        <v>1314</v>
      </c>
      <c r="D49" s="118" t="s">
        <v>1562</v>
      </c>
      <c r="E49" s="117">
        <v>1</v>
      </c>
      <c r="F49" s="50">
        <v>11.88</v>
      </c>
      <c r="G49" s="50">
        <f t="shared" si="0"/>
        <v>11.88</v>
      </c>
      <c r="H49" s="15"/>
      <c r="I49" s="69">
        <f t="shared" si="1"/>
        <v>0</v>
      </c>
    </row>
    <row r="50" spans="1:9" s="203" customFormat="1" ht="107">
      <c r="A50" s="153" t="s">
        <v>334</v>
      </c>
      <c r="B50" s="134">
        <v>810114</v>
      </c>
      <c r="C50" s="243" t="s">
        <v>1315</v>
      </c>
      <c r="D50" s="118" t="s">
        <v>1563</v>
      </c>
      <c r="E50" s="117">
        <v>6</v>
      </c>
      <c r="F50" s="50">
        <v>4.76</v>
      </c>
      <c r="G50" s="50">
        <f t="shared" si="0"/>
        <v>4.76</v>
      </c>
      <c r="H50" s="15"/>
      <c r="I50" s="69">
        <f t="shared" si="1"/>
        <v>0</v>
      </c>
    </row>
    <row r="51" spans="1:9" s="203" customFormat="1" ht="107">
      <c r="A51" s="153" t="s">
        <v>335</v>
      </c>
      <c r="B51" s="134">
        <v>300026</v>
      </c>
      <c r="C51" s="243" t="s">
        <v>1316</v>
      </c>
      <c r="D51" s="118" t="s">
        <v>1564</v>
      </c>
      <c r="E51" s="117">
        <v>1</v>
      </c>
      <c r="F51" s="50">
        <v>4.8099999999999996</v>
      </c>
      <c r="G51" s="50">
        <f t="shared" si="0"/>
        <v>4.8099999999999996</v>
      </c>
      <c r="H51" s="15"/>
      <c r="I51" s="69">
        <f t="shared" si="1"/>
        <v>0</v>
      </c>
    </row>
    <row r="52" spans="1:9" s="203" customFormat="1" ht="107">
      <c r="A52" s="153" t="s">
        <v>336</v>
      </c>
      <c r="B52" s="134">
        <v>300027</v>
      </c>
      <c r="C52" s="243" t="s">
        <v>1317</v>
      </c>
      <c r="D52" s="118" t="s">
        <v>1565</v>
      </c>
      <c r="E52" s="117">
        <v>1</v>
      </c>
      <c r="F52" s="50">
        <v>11.81</v>
      </c>
      <c r="G52" s="50">
        <f t="shared" si="0"/>
        <v>11.81</v>
      </c>
      <c r="H52" s="15"/>
      <c r="I52" s="69">
        <f t="shared" si="1"/>
        <v>0</v>
      </c>
    </row>
    <row r="53" spans="1:9" s="203" customFormat="1" ht="107">
      <c r="A53" s="153" t="s">
        <v>337</v>
      </c>
      <c r="B53" s="134">
        <v>300029</v>
      </c>
      <c r="C53" s="243" t="s">
        <v>1318</v>
      </c>
      <c r="D53" s="118" t="s">
        <v>1566</v>
      </c>
      <c r="E53" s="117">
        <v>1</v>
      </c>
      <c r="F53" s="50">
        <v>28.01</v>
      </c>
      <c r="G53" s="50">
        <f t="shared" si="0"/>
        <v>28.01</v>
      </c>
      <c r="H53" s="15"/>
      <c r="I53" s="69">
        <f t="shared" si="1"/>
        <v>0</v>
      </c>
    </row>
    <row r="54" spans="1:9" s="203" customFormat="1" ht="107">
      <c r="A54" s="153" t="s">
        <v>338</v>
      </c>
      <c r="B54" s="134">
        <v>300039</v>
      </c>
      <c r="C54" s="243" t="s">
        <v>1319</v>
      </c>
      <c r="D54" s="118" t="s">
        <v>1567</v>
      </c>
      <c r="E54" s="117">
        <v>3</v>
      </c>
      <c r="F54" s="50">
        <v>5.59</v>
      </c>
      <c r="G54" s="50">
        <f t="shared" si="0"/>
        <v>5.59</v>
      </c>
      <c r="H54" s="15"/>
      <c r="I54" s="69">
        <f t="shared" si="1"/>
        <v>0</v>
      </c>
    </row>
    <row r="55" spans="1:9" s="203" customFormat="1" ht="107">
      <c r="A55" s="153" t="s">
        <v>339</v>
      </c>
      <c r="B55" s="134">
        <v>300035</v>
      </c>
      <c r="C55" s="243" t="s">
        <v>1320</v>
      </c>
      <c r="D55" s="118" t="s">
        <v>1568</v>
      </c>
      <c r="E55" s="117">
        <v>3</v>
      </c>
      <c r="F55" s="50">
        <v>5.59</v>
      </c>
      <c r="G55" s="50">
        <f t="shared" si="0"/>
        <v>5.59</v>
      </c>
      <c r="H55" s="15"/>
      <c r="I55" s="69">
        <f t="shared" si="1"/>
        <v>0</v>
      </c>
    </row>
    <row r="56" spans="1:9" s="203" customFormat="1" ht="107">
      <c r="A56" s="153" t="s">
        <v>340</v>
      </c>
      <c r="B56" s="134">
        <v>300036</v>
      </c>
      <c r="C56" s="243" t="s">
        <v>1321</v>
      </c>
      <c r="D56" s="118" t="s">
        <v>1569</v>
      </c>
      <c r="E56" s="117">
        <v>1</v>
      </c>
      <c r="F56" s="50">
        <v>12.7</v>
      </c>
      <c r="G56" s="50">
        <f t="shared" si="0"/>
        <v>12.7</v>
      </c>
      <c r="H56" s="15"/>
      <c r="I56" s="69">
        <f t="shared" si="1"/>
        <v>0</v>
      </c>
    </row>
    <row r="57" spans="1:9" s="203" customFormat="1" ht="107">
      <c r="A57" s="153" t="s">
        <v>341</v>
      </c>
      <c r="B57" s="134">
        <v>300030</v>
      </c>
      <c r="C57" s="243" t="s">
        <v>1322</v>
      </c>
      <c r="D57" s="118" t="s">
        <v>1570</v>
      </c>
      <c r="E57" s="117">
        <v>3</v>
      </c>
      <c r="F57" s="50">
        <v>5.59</v>
      </c>
      <c r="G57" s="50">
        <f t="shared" si="0"/>
        <v>5.59</v>
      </c>
      <c r="H57" s="15"/>
      <c r="I57" s="69">
        <f t="shared" si="1"/>
        <v>0</v>
      </c>
    </row>
    <row r="58" spans="1:9" s="203" customFormat="1" ht="107">
      <c r="A58" s="153" t="s">
        <v>342</v>
      </c>
      <c r="B58" s="134">
        <v>300031</v>
      </c>
      <c r="C58" s="243" t="s">
        <v>1323</v>
      </c>
      <c r="D58" s="118" t="s">
        <v>1571</v>
      </c>
      <c r="E58" s="117">
        <v>1</v>
      </c>
      <c r="F58" s="50">
        <v>12.7</v>
      </c>
      <c r="G58" s="50">
        <f t="shared" si="0"/>
        <v>12.7</v>
      </c>
      <c r="H58" s="15"/>
      <c r="I58" s="69">
        <f t="shared" si="1"/>
        <v>0</v>
      </c>
    </row>
    <row r="59" spans="1:9" s="203" customFormat="1" ht="107">
      <c r="A59" s="153" t="s">
        <v>343</v>
      </c>
      <c r="B59" s="134">
        <v>300168</v>
      </c>
      <c r="C59" s="243" t="s">
        <v>1324</v>
      </c>
      <c r="D59" s="118" t="s">
        <v>1572</v>
      </c>
      <c r="E59" s="117">
        <v>3</v>
      </c>
      <c r="F59" s="50">
        <v>5.61</v>
      </c>
      <c r="G59" s="50">
        <f t="shared" si="0"/>
        <v>5.61</v>
      </c>
      <c r="H59" s="15"/>
      <c r="I59" s="69">
        <f t="shared" si="1"/>
        <v>0</v>
      </c>
    </row>
    <row r="60" spans="1:9" s="203" customFormat="1" ht="107">
      <c r="A60" s="153" t="s">
        <v>344</v>
      </c>
      <c r="B60" s="134">
        <v>300034</v>
      </c>
      <c r="C60" s="243" t="s">
        <v>1325</v>
      </c>
      <c r="D60" s="118" t="s">
        <v>1573</v>
      </c>
      <c r="E60" s="117">
        <v>3</v>
      </c>
      <c r="F60" s="50">
        <v>5.59</v>
      </c>
      <c r="G60" s="50">
        <f t="shared" si="0"/>
        <v>5.59</v>
      </c>
      <c r="H60" s="15"/>
      <c r="I60" s="69">
        <f t="shared" si="1"/>
        <v>0</v>
      </c>
    </row>
    <row r="61" spans="1:9" s="203" customFormat="1" ht="107">
      <c r="A61" s="134"/>
      <c r="B61" s="134"/>
      <c r="C61" s="244"/>
      <c r="D61" s="137" t="s">
        <v>345</v>
      </c>
      <c r="E61" s="117"/>
      <c r="F61" s="50"/>
      <c r="G61" s="50"/>
      <c r="H61" s="15"/>
      <c r="I61" s="69"/>
    </row>
    <row r="62" spans="1:9" s="203" customFormat="1" ht="107">
      <c r="A62" s="153" t="s">
        <v>346</v>
      </c>
      <c r="B62" s="134">
        <v>300056</v>
      </c>
      <c r="C62" s="243" t="s">
        <v>1326</v>
      </c>
      <c r="D62" s="118" t="s">
        <v>1574</v>
      </c>
      <c r="E62" s="117">
        <v>3</v>
      </c>
      <c r="F62" s="50">
        <v>5.59</v>
      </c>
      <c r="G62" s="50">
        <f t="shared" si="0"/>
        <v>5.59</v>
      </c>
      <c r="H62" s="15"/>
      <c r="I62" s="69">
        <f t="shared" si="1"/>
        <v>0</v>
      </c>
    </row>
    <row r="63" spans="1:9" s="203" customFormat="1" ht="107">
      <c r="A63" s="153" t="s">
        <v>347</v>
      </c>
      <c r="B63" s="134">
        <v>300057</v>
      </c>
      <c r="C63" s="243" t="s">
        <v>1327</v>
      </c>
      <c r="D63" s="118" t="s">
        <v>1575</v>
      </c>
      <c r="E63" s="117">
        <v>1</v>
      </c>
      <c r="F63" s="50">
        <v>12.7</v>
      </c>
      <c r="G63" s="50">
        <f t="shared" si="0"/>
        <v>12.7</v>
      </c>
      <c r="H63" s="15"/>
      <c r="I63" s="69">
        <f t="shared" si="1"/>
        <v>0</v>
      </c>
    </row>
    <row r="64" spans="1:9" s="203" customFormat="1" ht="107">
      <c r="A64" s="153" t="s">
        <v>348</v>
      </c>
      <c r="B64" s="134">
        <v>300062</v>
      </c>
      <c r="C64" s="243" t="s">
        <v>1328</v>
      </c>
      <c r="D64" s="118" t="s">
        <v>1576</v>
      </c>
      <c r="E64" s="117">
        <v>1</v>
      </c>
      <c r="F64" s="50">
        <v>4.8099999999999996</v>
      </c>
      <c r="G64" s="50">
        <f t="shared" si="0"/>
        <v>4.8099999999999996</v>
      </c>
      <c r="H64" s="15"/>
      <c r="I64" s="69">
        <f t="shared" si="1"/>
        <v>0</v>
      </c>
    </row>
    <row r="65" spans="1:9" s="203" customFormat="1" ht="107">
      <c r="A65" s="153" t="s">
        <v>349</v>
      </c>
      <c r="B65" s="134">
        <v>300063</v>
      </c>
      <c r="C65" s="243" t="s">
        <v>1329</v>
      </c>
      <c r="D65" s="118" t="s">
        <v>1577</v>
      </c>
      <c r="E65" s="117">
        <v>1</v>
      </c>
      <c r="F65" s="50">
        <v>11.81</v>
      </c>
      <c r="G65" s="50">
        <f t="shared" si="0"/>
        <v>11.81</v>
      </c>
      <c r="H65" s="15"/>
      <c r="I65" s="69">
        <f t="shared" si="1"/>
        <v>0</v>
      </c>
    </row>
    <row r="66" spans="1:9" s="203" customFormat="1" ht="107">
      <c r="A66" s="153" t="s">
        <v>350</v>
      </c>
      <c r="B66" s="134">
        <v>300220</v>
      </c>
      <c r="C66" s="243" t="s">
        <v>1330</v>
      </c>
      <c r="D66" s="118" t="s">
        <v>1578</v>
      </c>
      <c r="E66" s="117">
        <v>6</v>
      </c>
      <c r="F66" s="50">
        <v>6.75</v>
      </c>
      <c r="G66" s="50">
        <f t="shared" si="0"/>
        <v>6.75</v>
      </c>
      <c r="H66" s="15"/>
      <c r="I66" s="69">
        <f t="shared" si="1"/>
        <v>0</v>
      </c>
    </row>
    <row r="67" spans="1:9" s="203" customFormat="1" ht="107">
      <c r="A67" s="153" t="s">
        <v>351</v>
      </c>
      <c r="B67" s="134">
        <v>300221</v>
      </c>
      <c r="C67" s="243" t="s">
        <v>1331</v>
      </c>
      <c r="D67" s="118" t="s">
        <v>1579</v>
      </c>
      <c r="E67" s="117">
        <v>6</v>
      </c>
      <c r="F67" s="50">
        <v>11.58</v>
      </c>
      <c r="G67" s="50">
        <f t="shared" si="0"/>
        <v>11.58</v>
      </c>
      <c r="H67" s="15"/>
      <c r="I67" s="69">
        <f t="shared" si="1"/>
        <v>0</v>
      </c>
    </row>
    <row r="68" spans="1:9" s="203" customFormat="1" ht="107">
      <c r="A68" s="153" t="s">
        <v>352</v>
      </c>
      <c r="B68" s="134">
        <v>300066</v>
      </c>
      <c r="C68" s="243" t="s">
        <v>1332</v>
      </c>
      <c r="D68" s="118" t="s">
        <v>1580</v>
      </c>
      <c r="E68" s="117">
        <v>3</v>
      </c>
      <c r="F68" s="50">
        <v>5.59</v>
      </c>
      <c r="G68" s="50">
        <f t="shared" si="0"/>
        <v>5.59</v>
      </c>
      <c r="H68" s="15"/>
      <c r="I68" s="69">
        <f t="shared" si="1"/>
        <v>0</v>
      </c>
    </row>
    <row r="69" spans="1:9" s="203" customFormat="1" ht="107">
      <c r="A69" s="153" t="s">
        <v>353</v>
      </c>
      <c r="B69" s="134">
        <v>300067</v>
      </c>
      <c r="C69" s="243" t="s">
        <v>1333</v>
      </c>
      <c r="D69" s="118" t="s">
        <v>1581</v>
      </c>
      <c r="E69" s="117">
        <v>1</v>
      </c>
      <c r="F69" s="50">
        <v>12.7</v>
      </c>
      <c r="G69" s="50">
        <f t="shared" si="0"/>
        <v>12.7</v>
      </c>
      <c r="H69" s="15"/>
      <c r="I69" s="69">
        <f t="shared" si="1"/>
        <v>0</v>
      </c>
    </row>
    <row r="70" spans="1:9" s="203" customFormat="1" ht="107">
      <c r="A70" s="153" t="s">
        <v>354</v>
      </c>
      <c r="B70" s="134">
        <v>300069</v>
      </c>
      <c r="C70" s="243" t="s">
        <v>1334</v>
      </c>
      <c r="D70" s="118" t="s">
        <v>1582</v>
      </c>
      <c r="E70" s="117">
        <v>1</v>
      </c>
      <c r="F70" s="50">
        <v>37.369999999999997</v>
      </c>
      <c r="G70" s="50">
        <f t="shared" si="0"/>
        <v>37.369999999999997</v>
      </c>
      <c r="H70" s="15"/>
      <c r="I70" s="69">
        <f t="shared" si="1"/>
        <v>0</v>
      </c>
    </row>
    <row r="71" spans="1:9" s="203" customFormat="1" ht="107">
      <c r="A71" s="153" t="s">
        <v>355</v>
      </c>
      <c r="B71" s="134">
        <v>810115</v>
      </c>
      <c r="C71" s="243" t="s">
        <v>1335</v>
      </c>
      <c r="D71" s="118" t="s">
        <v>1583</v>
      </c>
      <c r="E71" s="117">
        <v>6</v>
      </c>
      <c r="F71" s="50">
        <v>4.76</v>
      </c>
      <c r="G71" s="50">
        <f t="shared" si="0"/>
        <v>4.76</v>
      </c>
      <c r="H71" s="15"/>
      <c r="I71" s="69">
        <f t="shared" si="1"/>
        <v>0</v>
      </c>
    </row>
    <row r="72" spans="1:9" s="203" customFormat="1" ht="107">
      <c r="A72" s="153" t="s">
        <v>356</v>
      </c>
      <c r="B72" s="134">
        <v>300070</v>
      </c>
      <c r="C72" s="243" t="s">
        <v>1336</v>
      </c>
      <c r="D72" s="118" t="s">
        <v>1584</v>
      </c>
      <c r="E72" s="117">
        <v>1</v>
      </c>
      <c r="F72" s="50">
        <v>4.8099999999999996</v>
      </c>
      <c r="G72" s="50">
        <f t="shared" si="0"/>
        <v>4.8099999999999996</v>
      </c>
      <c r="H72" s="15"/>
      <c r="I72" s="69">
        <f t="shared" si="1"/>
        <v>0</v>
      </c>
    </row>
    <row r="73" spans="1:9" s="203" customFormat="1" ht="107">
      <c r="A73" s="153" t="s">
        <v>357</v>
      </c>
      <c r="B73" s="134">
        <v>300071</v>
      </c>
      <c r="C73" s="243" t="s">
        <v>1337</v>
      </c>
      <c r="D73" s="118" t="s">
        <v>1585</v>
      </c>
      <c r="E73" s="117">
        <v>1</v>
      </c>
      <c r="F73" s="50">
        <v>11.81</v>
      </c>
      <c r="G73" s="50">
        <f t="shared" si="0"/>
        <v>11.81</v>
      </c>
      <c r="H73" s="15"/>
      <c r="I73" s="69">
        <f t="shared" si="1"/>
        <v>0</v>
      </c>
    </row>
    <row r="74" spans="1:9" s="203" customFormat="1" ht="107">
      <c r="A74" s="153" t="s">
        <v>358</v>
      </c>
      <c r="B74" s="134">
        <v>300073</v>
      </c>
      <c r="C74" s="243" t="s">
        <v>1338</v>
      </c>
      <c r="D74" s="118" t="s">
        <v>1586</v>
      </c>
      <c r="E74" s="117">
        <v>1</v>
      </c>
      <c r="F74" s="50">
        <v>28.01</v>
      </c>
      <c r="G74" s="50">
        <f t="shared" si="0"/>
        <v>28.01</v>
      </c>
      <c r="H74" s="15"/>
      <c r="I74" s="69">
        <f t="shared" si="1"/>
        <v>0</v>
      </c>
    </row>
    <row r="75" spans="1:9" s="203" customFormat="1" ht="107">
      <c r="A75" s="153" t="s">
        <v>359</v>
      </c>
      <c r="B75" s="134">
        <v>300217</v>
      </c>
      <c r="C75" s="243" t="s">
        <v>1339</v>
      </c>
      <c r="D75" s="118" t="s">
        <v>1587</v>
      </c>
      <c r="E75" s="117">
        <v>6</v>
      </c>
      <c r="F75" s="50">
        <v>6.75</v>
      </c>
      <c r="G75" s="50">
        <f t="shared" si="0"/>
        <v>6.75</v>
      </c>
      <c r="H75" s="15"/>
      <c r="I75" s="69">
        <f t="shared" si="1"/>
        <v>0</v>
      </c>
    </row>
    <row r="76" spans="1:9" s="203" customFormat="1" ht="107">
      <c r="A76" s="153" t="s">
        <v>360</v>
      </c>
      <c r="B76" s="134">
        <v>300219</v>
      </c>
      <c r="C76" s="243" t="s">
        <v>1340</v>
      </c>
      <c r="D76" s="118" t="s">
        <v>1588</v>
      </c>
      <c r="E76" s="117">
        <v>1</v>
      </c>
      <c r="F76" s="50">
        <v>11.58</v>
      </c>
      <c r="G76" s="50">
        <f t="shared" si="0"/>
        <v>11.58</v>
      </c>
      <c r="H76" s="15"/>
      <c r="I76" s="69">
        <f t="shared" si="1"/>
        <v>0</v>
      </c>
    </row>
    <row r="77" spans="1:9" s="203" customFormat="1" ht="107">
      <c r="A77" s="153" t="s">
        <v>361</v>
      </c>
      <c r="B77" s="134">
        <v>300080</v>
      </c>
      <c r="C77" s="243" t="s">
        <v>1341</v>
      </c>
      <c r="D77" s="118" t="s">
        <v>1589</v>
      </c>
      <c r="E77" s="117">
        <v>3</v>
      </c>
      <c r="F77" s="50">
        <v>5.59</v>
      </c>
      <c r="G77" s="50">
        <f t="shared" si="0"/>
        <v>5.59</v>
      </c>
      <c r="H77" s="15"/>
      <c r="I77" s="69">
        <f t="shared" si="1"/>
        <v>0</v>
      </c>
    </row>
    <row r="78" spans="1:9" s="203" customFormat="1" ht="107">
      <c r="A78" s="153" t="s">
        <v>362</v>
      </c>
      <c r="B78" s="134">
        <v>300205</v>
      </c>
      <c r="C78" s="243" t="s">
        <v>1342</v>
      </c>
      <c r="D78" s="118" t="s">
        <v>1590</v>
      </c>
      <c r="E78" s="117">
        <v>3</v>
      </c>
      <c r="F78" s="50">
        <v>5.61</v>
      </c>
      <c r="G78" s="50">
        <f t="shared" si="0"/>
        <v>5.61</v>
      </c>
      <c r="H78" s="15"/>
      <c r="I78" s="69">
        <f t="shared" si="1"/>
        <v>0</v>
      </c>
    </row>
    <row r="79" spans="1:9" s="203" customFormat="1" ht="107">
      <c r="A79" s="153" t="s">
        <v>363</v>
      </c>
      <c r="B79" s="134">
        <v>300206</v>
      </c>
      <c r="C79" s="243" t="s">
        <v>1343</v>
      </c>
      <c r="D79" s="118" t="s">
        <v>1591</v>
      </c>
      <c r="E79" s="117">
        <v>28</v>
      </c>
      <c r="F79" s="50">
        <v>12.76</v>
      </c>
      <c r="G79" s="50">
        <f t="shared" si="0"/>
        <v>12.76</v>
      </c>
      <c r="H79" s="15"/>
      <c r="I79" s="69">
        <f t="shared" si="1"/>
        <v>0</v>
      </c>
    </row>
    <row r="80" spans="1:9" s="203" customFormat="1" ht="107">
      <c r="A80" s="153" t="s">
        <v>364</v>
      </c>
      <c r="B80" s="134">
        <v>300213</v>
      </c>
      <c r="C80" s="243" t="s">
        <v>1344</v>
      </c>
      <c r="D80" s="118" t="s">
        <v>1592</v>
      </c>
      <c r="E80" s="117">
        <v>6</v>
      </c>
      <c r="F80" s="50">
        <v>6.75</v>
      </c>
      <c r="G80" s="50">
        <f t="shared" si="0"/>
        <v>6.75</v>
      </c>
      <c r="H80" s="15"/>
      <c r="I80" s="69">
        <f t="shared" si="1"/>
        <v>0</v>
      </c>
    </row>
    <row r="81" spans="1:9" s="203" customFormat="1" ht="107">
      <c r="A81" s="153" t="s">
        <v>365</v>
      </c>
      <c r="B81" s="134">
        <v>300214</v>
      </c>
      <c r="C81" s="243" t="s">
        <v>1345</v>
      </c>
      <c r="D81" s="118" t="s">
        <v>1593</v>
      </c>
      <c r="E81" s="117">
        <v>6</v>
      </c>
      <c r="F81" s="50">
        <v>11.58</v>
      </c>
      <c r="G81" s="50">
        <f t="shared" si="0"/>
        <v>11.58</v>
      </c>
      <c r="H81" s="15"/>
      <c r="I81" s="69">
        <f t="shared" si="1"/>
        <v>0</v>
      </c>
    </row>
    <row r="82" spans="1:9" s="203" customFormat="1" ht="107">
      <c r="A82" s="153" t="s">
        <v>366</v>
      </c>
      <c r="B82" s="134">
        <v>300207</v>
      </c>
      <c r="C82" s="243" t="s">
        <v>1346</v>
      </c>
      <c r="D82" s="118" t="s">
        <v>1594</v>
      </c>
      <c r="E82" s="117">
        <v>3</v>
      </c>
      <c r="F82" s="50">
        <v>5.61</v>
      </c>
      <c r="G82" s="50">
        <f t="shared" ref="G82:G88" si="2">F82*(1-$C$9)</f>
        <v>5.61</v>
      </c>
      <c r="H82" s="15"/>
      <c r="I82" s="69">
        <f t="shared" ref="I82:I88" si="3">G82*H82</f>
        <v>0</v>
      </c>
    </row>
    <row r="83" spans="1:9" s="203" customFormat="1" ht="107">
      <c r="A83" s="153" t="s">
        <v>367</v>
      </c>
      <c r="B83" s="134">
        <v>300208</v>
      </c>
      <c r="C83" s="243" t="s">
        <v>1347</v>
      </c>
      <c r="D83" s="118" t="s">
        <v>1595</v>
      </c>
      <c r="E83" s="117">
        <v>1</v>
      </c>
      <c r="F83" s="50">
        <v>12.76</v>
      </c>
      <c r="G83" s="50">
        <f t="shared" si="2"/>
        <v>12.76</v>
      </c>
      <c r="H83" s="15"/>
      <c r="I83" s="69">
        <f t="shared" si="3"/>
        <v>0</v>
      </c>
    </row>
    <row r="84" spans="1:9" s="203" customFormat="1" ht="107">
      <c r="A84" s="153" t="s">
        <v>368</v>
      </c>
      <c r="B84" s="134">
        <v>300215</v>
      </c>
      <c r="C84" s="243" t="s">
        <v>1348</v>
      </c>
      <c r="D84" s="118" t="s">
        <v>1596</v>
      </c>
      <c r="E84" s="117">
        <v>6</v>
      </c>
      <c r="F84" s="50">
        <v>6.75</v>
      </c>
      <c r="G84" s="50">
        <f t="shared" si="2"/>
        <v>6.75</v>
      </c>
      <c r="H84" s="15"/>
      <c r="I84" s="69">
        <f t="shared" si="3"/>
        <v>0</v>
      </c>
    </row>
    <row r="85" spans="1:9" s="203" customFormat="1" ht="107">
      <c r="A85" s="153" t="s">
        <v>369</v>
      </c>
      <c r="B85" s="134">
        <v>300216</v>
      </c>
      <c r="C85" s="243" t="s">
        <v>1349</v>
      </c>
      <c r="D85" s="118" t="s">
        <v>1597</v>
      </c>
      <c r="E85" s="117">
        <v>6</v>
      </c>
      <c r="F85" s="50">
        <v>11.58</v>
      </c>
      <c r="G85" s="50">
        <f t="shared" si="2"/>
        <v>11.58</v>
      </c>
      <c r="H85" s="15"/>
      <c r="I85" s="69">
        <f t="shared" si="3"/>
        <v>0</v>
      </c>
    </row>
    <row r="86" spans="1:9" s="203" customFormat="1" ht="107">
      <c r="A86" s="134"/>
      <c r="B86" s="134"/>
      <c r="C86" s="244"/>
      <c r="D86" s="138" t="s">
        <v>370</v>
      </c>
      <c r="E86" s="117"/>
      <c r="F86" s="50"/>
      <c r="G86" s="50"/>
      <c r="H86" s="15"/>
      <c r="I86" s="69"/>
    </row>
    <row r="87" spans="1:9" s="203" customFormat="1" ht="107">
      <c r="A87" s="153" t="s">
        <v>371</v>
      </c>
      <c r="B87" s="134">
        <v>300227</v>
      </c>
      <c r="C87" s="243" t="s">
        <v>1350</v>
      </c>
      <c r="D87" s="118" t="s">
        <v>1598</v>
      </c>
      <c r="E87" s="117">
        <v>1</v>
      </c>
      <c r="F87" s="50">
        <v>3.56</v>
      </c>
      <c r="G87" s="50">
        <f t="shared" si="2"/>
        <v>3.56</v>
      </c>
      <c r="H87" s="15"/>
      <c r="I87" s="69">
        <f>G87*H87</f>
        <v>0</v>
      </c>
    </row>
    <row r="88" spans="1:9" s="203" customFormat="1" ht="107">
      <c r="A88" s="153" t="s">
        <v>372</v>
      </c>
      <c r="B88" s="134">
        <v>300228</v>
      </c>
      <c r="C88" s="243" t="s">
        <v>1351</v>
      </c>
      <c r="D88" s="118" t="s">
        <v>1599</v>
      </c>
      <c r="E88" s="117">
        <v>1</v>
      </c>
      <c r="F88" s="50">
        <v>7.88</v>
      </c>
      <c r="G88" s="50">
        <f t="shared" si="2"/>
        <v>7.88</v>
      </c>
      <c r="H88" s="15"/>
      <c r="I88" s="69">
        <f t="shared" si="3"/>
        <v>0</v>
      </c>
    </row>
    <row r="89" spans="1:9" s="212" customFormat="1" ht="33.5">
      <c r="A89" s="206"/>
      <c r="B89" s="207"/>
      <c r="C89" s="208" t="s">
        <v>1603</v>
      </c>
      <c r="D89" s="208"/>
      <c r="E89" s="209"/>
      <c r="F89" s="210"/>
      <c r="G89" s="207"/>
      <c r="H89" s="210">
        <f>SUM(H16:H88)</f>
        <v>0</v>
      </c>
      <c r="I89" s="282">
        <f>SUM(I17:I88)</f>
        <v>0</v>
      </c>
    </row>
    <row r="90" spans="1:9" s="212" customFormat="1" ht="33.5">
      <c r="A90" s="214"/>
      <c r="B90" s="214"/>
      <c r="C90" s="208" t="s">
        <v>1604</v>
      </c>
      <c r="D90" s="208"/>
      <c r="E90" s="215"/>
      <c r="F90" s="216"/>
      <c r="G90" s="207"/>
      <c r="H90" s="207"/>
      <c r="I90" s="283">
        <f>IF(H89&gt;39,25%,0)</f>
        <v>0</v>
      </c>
    </row>
    <row r="91" spans="1:9" s="212" customFormat="1" ht="33.5">
      <c r="A91" s="207"/>
      <c r="B91" s="207"/>
      <c r="C91" s="208" t="s">
        <v>261</v>
      </c>
      <c r="D91" s="208"/>
      <c r="E91" s="209"/>
      <c r="F91" s="217"/>
      <c r="G91" s="207"/>
      <c r="H91" s="207"/>
      <c r="I91" s="211">
        <f>I89-(I89*I90)</f>
        <v>0</v>
      </c>
    </row>
    <row r="95" spans="1:9" ht="18.5">
      <c r="A95" s="119" t="s">
        <v>1605</v>
      </c>
    </row>
    <row r="96" spans="1:9" ht="18.5">
      <c r="A96" s="119"/>
    </row>
  </sheetData>
  <mergeCells count="2">
    <mergeCell ref="A11:I11"/>
    <mergeCell ref="A12:I1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35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8391-C8BB-4F35-8A76-008FB8EE92E8}">
  <sheetPr>
    <pageSetUpPr fitToPage="1"/>
  </sheetPr>
  <dimension ref="A1:L93"/>
  <sheetViews>
    <sheetView zoomScale="55" zoomScaleNormal="55" workbookViewId="0">
      <pane ySplit="14" topLeftCell="A15" activePane="bottomLeft" state="frozen"/>
      <selection pane="bottomLeft" activeCell="H87" sqref="H87:H90"/>
    </sheetView>
  </sheetViews>
  <sheetFormatPr baseColWidth="10" defaultColWidth="11.453125" defaultRowHeight="14.5"/>
  <cols>
    <col min="1" max="1" width="37.453125" customWidth="1"/>
    <col min="2" max="2" width="33.453125" customWidth="1"/>
    <col min="3" max="3" width="58.26953125" customWidth="1"/>
    <col min="4" max="4" width="69.54296875" customWidth="1"/>
    <col min="5" max="5" width="7.26953125" bestFit="1" customWidth="1"/>
    <col min="6" max="6" width="13.453125" customWidth="1"/>
    <col min="7" max="7" width="13.7265625" bestFit="1" customWidth="1"/>
    <col min="8" max="8" width="29.81640625" customWidth="1"/>
  </cols>
  <sheetData>
    <row r="1" spans="1:12" ht="57" customHeight="1">
      <c r="B1" s="260" t="s">
        <v>262</v>
      </c>
      <c r="C1" s="125"/>
      <c r="D1" s="124"/>
      <c r="E1" s="124"/>
      <c r="F1" s="124"/>
      <c r="G1" s="124"/>
      <c r="H1" s="124"/>
    </row>
    <row r="2" spans="1:12" ht="46">
      <c r="B2" s="261" t="s">
        <v>263</v>
      </c>
      <c r="C2" s="199"/>
      <c r="D2" s="199"/>
      <c r="E2" s="199"/>
      <c r="F2" s="199"/>
      <c r="G2" s="199"/>
      <c r="H2" s="199"/>
    </row>
    <row r="3" spans="1:12" ht="46">
      <c r="B3" s="261"/>
      <c r="C3" s="199"/>
      <c r="D3" s="199"/>
      <c r="E3" s="199"/>
      <c r="F3" s="199"/>
      <c r="G3" s="199"/>
      <c r="H3" s="199"/>
    </row>
    <row r="4" spans="1:12" ht="18.5">
      <c r="A4" s="119" t="s">
        <v>2</v>
      </c>
      <c r="B4" s="110"/>
      <c r="C4" s="110"/>
      <c r="D4" s="111"/>
      <c r="E4" s="109"/>
      <c r="F4" s="109"/>
      <c r="G4" s="108"/>
      <c r="H4" s="108"/>
      <c r="I4" s="108"/>
      <c r="J4" s="108"/>
      <c r="K4" s="108"/>
      <c r="L4" s="108"/>
    </row>
    <row r="5" spans="1:12" ht="15" customHeight="1">
      <c r="A5" s="119" t="s">
        <v>264</v>
      </c>
      <c r="B5" s="110"/>
      <c r="C5" s="110"/>
      <c r="D5" s="113"/>
      <c r="E5" s="109"/>
      <c r="F5" s="109"/>
      <c r="G5" s="108"/>
      <c r="H5" s="108"/>
      <c r="I5" s="108"/>
      <c r="J5" s="108"/>
      <c r="K5" s="108"/>
      <c r="L5" s="108"/>
    </row>
    <row r="6" spans="1:12" ht="18.5">
      <c r="A6" s="119" t="s">
        <v>4</v>
      </c>
      <c r="B6" s="110"/>
      <c r="C6" s="110"/>
      <c r="D6" s="111"/>
      <c r="E6" s="109"/>
      <c r="F6" s="109"/>
      <c r="G6" s="108"/>
      <c r="H6" s="108"/>
      <c r="I6" s="108"/>
      <c r="J6" s="108"/>
      <c r="K6" s="108"/>
      <c r="L6" s="108"/>
    </row>
    <row r="7" spans="1:12" ht="18.5">
      <c r="A7" s="119" t="s">
        <v>265</v>
      </c>
      <c r="B7" s="110"/>
      <c r="C7" s="110"/>
      <c r="D7" s="111"/>
      <c r="E7" s="109"/>
      <c r="F7" s="109"/>
      <c r="H7" s="108"/>
      <c r="I7" s="108"/>
      <c r="J7" s="108"/>
      <c r="K7" s="108"/>
      <c r="L7" s="108"/>
    </row>
    <row r="8" spans="1:12" ht="18.5">
      <c r="A8" s="119" t="s">
        <v>6</v>
      </c>
      <c r="B8" s="114"/>
      <c r="C8" s="114"/>
      <c r="D8" s="115"/>
      <c r="E8" s="109"/>
      <c r="F8" s="109"/>
      <c r="G8" s="108"/>
      <c r="H8" s="112"/>
      <c r="I8" s="108"/>
      <c r="J8" s="108"/>
      <c r="K8" s="108"/>
      <c r="L8" s="108"/>
    </row>
    <row r="9" spans="1:12" ht="18.5">
      <c r="A9" s="119"/>
      <c r="B9" s="114"/>
      <c r="C9" s="114"/>
      <c r="D9" s="115"/>
      <c r="E9" s="109"/>
      <c r="F9" s="109"/>
      <c r="G9" s="108"/>
      <c r="H9" s="112"/>
      <c r="I9" s="108"/>
      <c r="J9" s="108"/>
      <c r="K9" s="108"/>
      <c r="L9" s="108"/>
    </row>
    <row r="10" spans="1:12" ht="36">
      <c r="A10" s="311" t="s">
        <v>1606</v>
      </c>
      <c r="B10" s="311"/>
      <c r="C10" s="311"/>
      <c r="D10" s="311"/>
      <c r="E10" s="311"/>
      <c r="F10" s="311"/>
      <c r="G10" s="311"/>
      <c r="H10" s="311"/>
      <c r="I10" s="108"/>
    </row>
    <row r="11" spans="1:12" ht="36" customHeight="1">
      <c r="A11" s="311" t="s">
        <v>1607</v>
      </c>
      <c r="B11" s="311"/>
      <c r="C11" s="311"/>
      <c r="D11" s="311"/>
      <c r="E11" s="311"/>
      <c r="F11" s="311"/>
      <c r="G11" s="311"/>
      <c r="H11" s="311"/>
      <c r="I11" s="108"/>
    </row>
    <row r="12" spans="1:12" ht="18.5">
      <c r="A12" s="116"/>
      <c r="B12" s="114"/>
      <c r="C12" s="114"/>
      <c r="D12" s="115"/>
      <c r="E12" s="109"/>
      <c r="F12" s="109"/>
      <c r="G12" s="108"/>
      <c r="H12" s="112"/>
      <c r="I12" s="108"/>
      <c r="J12" s="108"/>
      <c r="K12" s="108"/>
      <c r="L12" s="108"/>
    </row>
    <row r="13" spans="1:12" ht="84.65" customHeight="1">
      <c r="B13" s="145" t="s">
        <v>778</v>
      </c>
      <c r="C13" s="145"/>
      <c r="D13" s="146"/>
      <c r="E13" s="147"/>
      <c r="F13" s="147"/>
      <c r="G13" s="148"/>
      <c r="H13" s="149"/>
      <c r="I13" s="106"/>
      <c r="J13" s="108"/>
      <c r="K13" s="108"/>
      <c r="L13" s="108"/>
    </row>
    <row r="14" spans="1:12" ht="85.5">
      <c r="A14" s="86" t="s">
        <v>15</v>
      </c>
      <c r="B14" s="86" t="s">
        <v>267</v>
      </c>
      <c r="C14" s="86" t="s">
        <v>1135</v>
      </c>
      <c r="D14" s="86" t="s">
        <v>17</v>
      </c>
      <c r="E14" s="86" t="s">
        <v>18</v>
      </c>
      <c r="F14" s="35" t="s">
        <v>1600</v>
      </c>
      <c r="G14" s="35" t="s">
        <v>23</v>
      </c>
      <c r="H14" s="35" t="s">
        <v>24</v>
      </c>
    </row>
    <row r="15" spans="1:12" s="202" customFormat="1" ht="107.25" customHeight="1">
      <c r="A15" s="153" t="s">
        <v>779</v>
      </c>
      <c r="B15" s="134">
        <v>8870016</v>
      </c>
      <c r="C15" s="243" t="s">
        <v>1352</v>
      </c>
      <c r="D15" s="229" t="s">
        <v>780</v>
      </c>
      <c r="E15" s="70">
        <v>3</v>
      </c>
      <c r="F15" s="50">
        <v>4.0599999999999996</v>
      </c>
      <c r="G15" s="15"/>
      <c r="H15" s="69">
        <f>F15*G15</f>
        <v>0</v>
      </c>
    </row>
    <row r="16" spans="1:12" s="202" customFormat="1" ht="107.25" customHeight="1">
      <c r="A16" s="153" t="s">
        <v>781</v>
      </c>
      <c r="B16" s="134">
        <v>8870062</v>
      </c>
      <c r="C16" s="243" t="s">
        <v>1353</v>
      </c>
      <c r="D16" s="229" t="s">
        <v>782</v>
      </c>
      <c r="E16" s="70">
        <v>3</v>
      </c>
      <c r="F16" s="50">
        <v>4.0599999999999996</v>
      </c>
      <c r="G16" s="15"/>
      <c r="H16" s="69">
        <f t="shared" ref="H16:H79" si="0">F16*G16</f>
        <v>0</v>
      </c>
    </row>
    <row r="17" spans="1:8" s="202" customFormat="1" ht="107.25" customHeight="1">
      <c r="A17" s="153" t="s">
        <v>783</v>
      </c>
      <c r="B17" s="134">
        <v>8870039</v>
      </c>
      <c r="C17" s="243" t="s">
        <v>1354</v>
      </c>
      <c r="D17" s="229" t="s">
        <v>784</v>
      </c>
      <c r="E17" s="70">
        <v>3</v>
      </c>
      <c r="F17" s="50">
        <v>4.0599999999999996</v>
      </c>
      <c r="G17" s="15"/>
      <c r="H17" s="69">
        <f t="shared" si="0"/>
        <v>0</v>
      </c>
    </row>
    <row r="18" spans="1:8" s="202" customFormat="1" ht="107.25" customHeight="1">
      <c r="A18" s="153" t="s">
        <v>785</v>
      </c>
      <c r="B18" s="134">
        <v>8870017</v>
      </c>
      <c r="C18" s="243" t="s">
        <v>1355</v>
      </c>
      <c r="D18" s="229" t="s">
        <v>786</v>
      </c>
      <c r="E18" s="70">
        <v>3</v>
      </c>
      <c r="F18" s="50">
        <v>4.0599999999999996</v>
      </c>
      <c r="G18" s="15"/>
      <c r="H18" s="69">
        <f t="shared" si="0"/>
        <v>0</v>
      </c>
    </row>
    <row r="19" spans="1:8" s="202" customFormat="1" ht="107.25" customHeight="1">
      <c r="A19" s="153" t="s">
        <v>787</v>
      </c>
      <c r="B19" s="134">
        <v>8870042</v>
      </c>
      <c r="C19" s="243" t="s">
        <v>1356</v>
      </c>
      <c r="D19" s="229" t="s">
        <v>788</v>
      </c>
      <c r="E19" s="70">
        <v>3</v>
      </c>
      <c r="F19" s="50">
        <v>4.0599999999999996</v>
      </c>
      <c r="G19" s="15"/>
      <c r="H19" s="69">
        <f t="shared" si="0"/>
        <v>0</v>
      </c>
    </row>
    <row r="20" spans="1:8" s="202" customFormat="1" ht="107.25" customHeight="1">
      <c r="A20" s="153" t="s">
        <v>789</v>
      </c>
      <c r="B20" s="134">
        <v>8870077</v>
      </c>
      <c r="C20" s="243" t="s">
        <v>1357</v>
      </c>
      <c r="D20" s="229" t="s">
        <v>790</v>
      </c>
      <c r="E20" s="70">
        <v>3</v>
      </c>
      <c r="F20" s="50">
        <v>4.0599999999999996</v>
      </c>
      <c r="G20" s="15"/>
      <c r="H20" s="69">
        <f t="shared" si="0"/>
        <v>0</v>
      </c>
    </row>
    <row r="21" spans="1:8" s="202" customFormat="1" ht="107.25" customHeight="1">
      <c r="A21" s="153" t="s">
        <v>791</v>
      </c>
      <c r="B21" s="134">
        <v>8870037</v>
      </c>
      <c r="C21" s="243" t="s">
        <v>1358</v>
      </c>
      <c r="D21" s="229" t="s">
        <v>792</v>
      </c>
      <c r="E21" s="70">
        <v>3</v>
      </c>
      <c r="F21" s="50">
        <v>4.0599999999999996</v>
      </c>
      <c r="G21" s="15"/>
      <c r="H21" s="69">
        <f t="shared" si="0"/>
        <v>0</v>
      </c>
    </row>
    <row r="22" spans="1:8" s="202" customFormat="1" ht="107.25" customHeight="1">
      <c r="A22" s="153" t="s">
        <v>793</v>
      </c>
      <c r="B22" s="134">
        <v>8870034</v>
      </c>
      <c r="C22" s="243" t="s">
        <v>1359</v>
      </c>
      <c r="D22" s="229" t="s">
        <v>794</v>
      </c>
      <c r="E22" s="70">
        <v>3</v>
      </c>
      <c r="F22" s="50">
        <v>4.0599999999999996</v>
      </c>
      <c r="G22" s="15"/>
      <c r="H22" s="69">
        <f t="shared" si="0"/>
        <v>0</v>
      </c>
    </row>
    <row r="23" spans="1:8" s="202" customFormat="1" ht="107.25" customHeight="1">
      <c r="A23" s="153" t="s">
        <v>795</v>
      </c>
      <c r="B23" s="134">
        <v>8870015</v>
      </c>
      <c r="C23" s="243" t="s">
        <v>1360</v>
      </c>
      <c r="D23" s="229" t="s">
        <v>796</v>
      </c>
      <c r="E23" s="70">
        <v>3</v>
      </c>
      <c r="F23" s="50">
        <v>4.0599999999999996</v>
      </c>
      <c r="G23" s="15"/>
      <c r="H23" s="69">
        <f t="shared" si="0"/>
        <v>0</v>
      </c>
    </row>
    <row r="24" spans="1:8" s="202" customFormat="1" ht="107.25" customHeight="1">
      <c r="A24" s="153" t="s">
        <v>797</v>
      </c>
      <c r="B24" s="134">
        <v>8870061</v>
      </c>
      <c r="C24" s="243" t="s">
        <v>1361</v>
      </c>
      <c r="D24" s="229" t="s">
        <v>798</v>
      </c>
      <c r="E24" s="70">
        <v>3</v>
      </c>
      <c r="F24" s="50">
        <v>4.0599999999999996</v>
      </c>
      <c r="G24" s="15"/>
      <c r="H24" s="69">
        <f t="shared" si="0"/>
        <v>0</v>
      </c>
    </row>
    <row r="25" spans="1:8" s="202" customFormat="1" ht="107.25" customHeight="1">
      <c r="A25" s="153" t="s">
        <v>799</v>
      </c>
      <c r="B25" s="134">
        <v>8870043</v>
      </c>
      <c r="C25" s="243" t="s">
        <v>1362</v>
      </c>
      <c r="D25" s="229" t="s">
        <v>800</v>
      </c>
      <c r="E25" s="70">
        <v>3</v>
      </c>
      <c r="F25" s="50">
        <v>4.0599999999999996</v>
      </c>
      <c r="G25" s="15"/>
      <c r="H25" s="69">
        <f t="shared" si="0"/>
        <v>0</v>
      </c>
    </row>
    <row r="26" spans="1:8" s="202" customFormat="1" ht="107.25" customHeight="1">
      <c r="A26" s="153" t="s">
        <v>801</v>
      </c>
      <c r="B26" s="134">
        <v>8870060</v>
      </c>
      <c r="C26" s="243" t="s">
        <v>1363</v>
      </c>
      <c r="D26" s="229" t="s">
        <v>802</v>
      </c>
      <c r="E26" s="70">
        <v>3</v>
      </c>
      <c r="F26" s="50">
        <v>4.0599999999999996</v>
      </c>
      <c r="G26" s="15"/>
      <c r="H26" s="69">
        <f t="shared" si="0"/>
        <v>0</v>
      </c>
    </row>
    <row r="27" spans="1:8" s="202" customFormat="1" ht="107.25" customHeight="1">
      <c r="A27" s="153" t="s">
        <v>803</v>
      </c>
      <c r="B27" s="134">
        <v>8870023</v>
      </c>
      <c r="C27" s="243" t="s">
        <v>1364</v>
      </c>
      <c r="D27" s="229" t="s">
        <v>804</v>
      </c>
      <c r="E27" s="70">
        <v>3</v>
      </c>
      <c r="F27" s="50">
        <v>4.0599999999999996</v>
      </c>
      <c r="G27" s="15"/>
      <c r="H27" s="69">
        <f t="shared" si="0"/>
        <v>0</v>
      </c>
    </row>
    <row r="28" spans="1:8" s="202" customFormat="1" ht="107.25" customHeight="1">
      <c r="A28" s="153" t="s">
        <v>805</v>
      </c>
      <c r="B28" s="134">
        <v>8870012</v>
      </c>
      <c r="C28" s="243" t="s">
        <v>1365</v>
      </c>
      <c r="D28" s="229" t="s">
        <v>806</v>
      </c>
      <c r="E28" s="70">
        <v>3</v>
      </c>
      <c r="F28" s="50">
        <v>4.0599999999999996</v>
      </c>
      <c r="G28" s="15"/>
      <c r="H28" s="69">
        <f t="shared" si="0"/>
        <v>0</v>
      </c>
    </row>
    <row r="29" spans="1:8" s="202" customFormat="1" ht="107.25" customHeight="1">
      <c r="A29" s="153" t="s">
        <v>807</v>
      </c>
      <c r="B29" s="134">
        <v>8870040</v>
      </c>
      <c r="C29" s="243" t="s">
        <v>1366</v>
      </c>
      <c r="D29" s="229" t="s">
        <v>808</v>
      </c>
      <c r="E29" s="70">
        <v>3</v>
      </c>
      <c r="F29" s="50">
        <v>4.0599999999999996</v>
      </c>
      <c r="G29" s="15"/>
      <c r="H29" s="69">
        <f t="shared" si="0"/>
        <v>0</v>
      </c>
    </row>
    <row r="30" spans="1:8" s="202" customFormat="1" ht="107.25" customHeight="1">
      <c r="A30" s="153" t="s">
        <v>809</v>
      </c>
      <c r="B30" s="134">
        <v>8870046</v>
      </c>
      <c r="C30" s="243" t="s">
        <v>1367</v>
      </c>
      <c r="D30" s="229" t="s">
        <v>810</v>
      </c>
      <c r="E30" s="70">
        <v>3</v>
      </c>
      <c r="F30" s="50">
        <v>4.0599999999999996</v>
      </c>
      <c r="G30" s="15"/>
      <c r="H30" s="69">
        <f t="shared" si="0"/>
        <v>0</v>
      </c>
    </row>
    <row r="31" spans="1:8" s="202" customFormat="1" ht="107.25" customHeight="1">
      <c r="A31" s="153" t="s">
        <v>811</v>
      </c>
      <c r="B31" s="134">
        <v>8870078</v>
      </c>
      <c r="C31" s="243" t="s">
        <v>1368</v>
      </c>
      <c r="D31" s="229" t="s">
        <v>812</v>
      </c>
      <c r="E31" s="70">
        <v>3</v>
      </c>
      <c r="F31" s="50">
        <v>4.0599999999999996</v>
      </c>
      <c r="G31" s="15"/>
      <c r="H31" s="69">
        <f t="shared" si="0"/>
        <v>0</v>
      </c>
    </row>
    <row r="32" spans="1:8" s="202" customFormat="1" ht="107.25" customHeight="1">
      <c r="A32" s="153" t="s">
        <v>813</v>
      </c>
      <c r="B32" s="134">
        <v>8870047</v>
      </c>
      <c r="C32" s="243" t="s">
        <v>1369</v>
      </c>
      <c r="D32" s="229" t="s">
        <v>814</v>
      </c>
      <c r="E32" s="70">
        <v>3</v>
      </c>
      <c r="F32" s="50">
        <v>4.0599999999999996</v>
      </c>
      <c r="G32" s="15"/>
      <c r="H32" s="69">
        <f t="shared" si="0"/>
        <v>0</v>
      </c>
    </row>
    <row r="33" spans="1:8" s="202" customFormat="1" ht="107.25" customHeight="1">
      <c r="A33" s="153" t="s">
        <v>815</v>
      </c>
      <c r="B33" s="134">
        <v>8870010</v>
      </c>
      <c r="C33" s="243" t="s">
        <v>1370</v>
      </c>
      <c r="D33" s="229" t="s">
        <v>816</v>
      </c>
      <c r="E33" s="70">
        <v>3</v>
      </c>
      <c r="F33" s="50">
        <v>4.0599999999999996</v>
      </c>
      <c r="G33" s="15"/>
      <c r="H33" s="69">
        <f t="shared" si="0"/>
        <v>0</v>
      </c>
    </row>
    <row r="34" spans="1:8" s="202" customFormat="1" ht="107.25" customHeight="1">
      <c r="A34" s="153" t="s">
        <v>817</v>
      </c>
      <c r="B34" s="134">
        <v>8870053</v>
      </c>
      <c r="C34" s="243" t="s">
        <v>1371</v>
      </c>
      <c r="D34" s="229" t="s">
        <v>818</v>
      </c>
      <c r="E34" s="70">
        <v>3</v>
      </c>
      <c r="F34" s="50">
        <v>4.0599999999999996</v>
      </c>
      <c r="G34" s="15"/>
      <c r="H34" s="69">
        <f t="shared" si="0"/>
        <v>0</v>
      </c>
    </row>
    <row r="35" spans="1:8" s="202" customFormat="1" ht="107.25" customHeight="1">
      <c r="A35" s="153" t="s">
        <v>819</v>
      </c>
      <c r="B35" s="134">
        <v>8870011</v>
      </c>
      <c r="C35" s="243" t="s">
        <v>1372</v>
      </c>
      <c r="D35" s="229" t="s">
        <v>820</v>
      </c>
      <c r="E35" s="70">
        <v>3</v>
      </c>
      <c r="F35" s="50">
        <v>4.0599999999999996</v>
      </c>
      <c r="G35" s="15"/>
      <c r="H35" s="69">
        <f t="shared" si="0"/>
        <v>0</v>
      </c>
    </row>
    <row r="36" spans="1:8" s="202" customFormat="1" ht="107.25" customHeight="1">
      <c r="A36" s="153" t="s">
        <v>821</v>
      </c>
      <c r="B36" s="134">
        <v>8870054</v>
      </c>
      <c r="C36" s="243" t="s">
        <v>1373</v>
      </c>
      <c r="D36" s="229" t="s">
        <v>822</v>
      </c>
      <c r="E36" s="70">
        <v>3</v>
      </c>
      <c r="F36" s="50">
        <v>4.0599999999999996</v>
      </c>
      <c r="G36" s="15"/>
      <c r="H36" s="69">
        <f t="shared" si="0"/>
        <v>0</v>
      </c>
    </row>
    <row r="37" spans="1:8" s="202" customFormat="1" ht="107.25" customHeight="1">
      <c r="A37" s="153" t="s">
        <v>823</v>
      </c>
      <c r="B37" s="134">
        <v>8870080</v>
      </c>
      <c r="C37" s="243" t="s">
        <v>1374</v>
      </c>
      <c r="D37" s="229" t="s">
        <v>824</v>
      </c>
      <c r="E37" s="70">
        <v>3</v>
      </c>
      <c r="F37" s="50">
        <v>4.0599999999999996</v>
      </c>
      <c r="G37" s="15"/>
      <c r="H37" s="69">
        <f t="shared" si="0"/>
        <v>0</v>
      </c>
    </row>
    <row r="38" spans="1:8" s="202" customFormat="1" ht="107.25" customHeight="1">
      <c r="A38" s="153" t="s">
        <v>825</v>
      </c>
      <c r="B38" s="134">
        <v>8870019</v>
      </c>
      <c r="C38" s="243" t="s">
        <v>1375</v>
      </c>
      <c r="D38" s="229" t="s">
        <v>826</v>
      </c>
      <c r="E38" s="70">
        <v>3</v>
      </c>
      <c r="F38" s="50">
        <v>4.0599999999999996</v>
      </c>
      <c r="G38" s="15"/>
      <c r="H38" s="69">
        <f t="shared" si="0"/>
        <v>0</v>
      </c>
    </row>
    <row r="39" spans="1:8" s="202" customFormat="1" ht="107.25" customHeight="1">
      <c r="A39" s="153" t="s">
        <v>827</v>
      </c>
      <c r="B39" s="134">
        <v>8870052</v>
      </c>
      <c r="C39" s="243" t="s">
        <v>1376</v>
      </c>
      <c r="D39" s="229" t="s">
        <v>828</v>
      </c>
      <c r="E39" s="70">
        <v>3</v>
      </c>
      <c r="F39" s="50">
        <v>4.0599999999999996</v>
      </c>
      <c r="G39" s="15"/>
      <c r="H39" s="69">
        <f t="shared" si="0"/>
        <v>0</v>
      </c>
    </row>
    <row r="40" spans="1:8" s="202" customFormat="1" ht="107.25" customHeight="1">
      <c r="A40" s="153" t="s">
        <v>829</v>
      </c>
      <c r="B40" s="134">
        <v>8870066</v>
      </c>
      <c r="C40" s="243" t="s">
        <v>1377</v>
      </c>
      <c r="D40" s="229" t="s">
        <v>830</v>
      </c>
      <c r="E40" s="70">
        <v>3</v>
      </c>
      <c r="F40" s="50">
        <v>4.0599999999999996</v>
      </c>
      <c r="G40" s="15"/>
      <c r="H40" s="69">
        <f t="shared" si="0"/>
        <v>0</v>
      </c>
    </row>
    <row r="41" spans="1:8" s="202" customFormat="1" ht="107.25" customHeight="1">
      <c r="A41" s="153" t="s">
        <v>831</v>
      </c>
      <c r="B41" s="134">
        <v>8870030</v>
      </c>
      <c r="C41" s="243" t="s">
        <v>1378</v>
      </c>
      <c r="D41" s="229" t="s">
        <v>832</v>
      </c>
      <c r="E41" s="70">
        <v>3</v>
      </c>
      <c r="F41" s="50">
        <v>4.0599999999999996</v>
      </c>
      <c r="G41" s="15"/>
      <c r="H41" s="69">
        <f t="shared" si="0"/>
        <v>0</v>
      </c>
    </row>
    <row r="42" spans="1:8" s="202" customFormat="1" ht="107.25" customHeight="1">
      <c r="A42" s="153" t="s">
        <v>833</v>
      </c>
      <c r="B42" s="134">
        <v>8870018</v>
      </c>
      <c r="C42" s="243" t="s">
        <v>1379</v>
      </c>
      <c r="D42" s="229" t="s">
        <v>834</v>
      </c>
      <c r="E42" s="70">
        <v>3</v>
      </c>
      <c r="F42" s="50">
        <v>4.0599999999999996</v>
      </c>
      <c r="G42" s="15"/>
      <c r="H42" s="69">
        <f t="shared" si="0"/>
        <v>0</v>
      </c>
    </row>
    <row r="43" spans="1:8" s="202" customFormat="1" ht="107.25" customHeight="1">
      <c r="A43" s="153" t="s">
        <v>835</v>
      </c>
      <c r="B43" s="134">
        <v>8870025</v>
      </c>
      <c r="C43" s="243" t="s">
        <v>1380</v>
      </c>
      <c r="D43" s="229" t="s">
        <v>836</v>
      </c>
      <c r="E43" s="70">
        <v>3</v>
      </c>
      <c r="F43" s="50">
        <v>4.0599999999999996</v>
      </c>
      <c r="G43" s="15"/>
      <c r="H43" s="69">
        <f t="shared" si="0"/>
        <v>0</v>
      </c>
    </row>
    <row r="44" spans="1:8" s="202" customFormat="1" ht="107.25" customHeight="1">
      <c r="A44" s="153" t="s">
        <v>837</v>
      </c>
      <c r="B44" s="134">
        <v>8870041</v>
      </c>
      <c r="C44" s="243" t="s">
        <v>1381</v>
      </c>
      <c r="D44" s="229" t="s">
        <v>838</v>
      </c>
      <c r="E44" s="70">
        <v>3</v>
      </c>
      <c r="F44" s="50">
        <v>4.0599999999999996</v>
      </c>
      <c r="G44" s="15"/>
      <c r="H44" s="69">
        <f t="shared" si="0"/>
        <v>0</v>
      </c>
    </row>
    <row r="45" spans="1:8" s="202" customFormat="1" ht="107.25" customHeight="1">
      <c r="A45" s="153" t="s">
        <v>839</v>
      </c>
      <c r="B45" s="134">
        <v>8870033</v>
      </c>
      <c r="C45" s="243" t="s">
        <v>1382</v>
      </c>
      <c r="D45" s="229" t="s">
        <v>840</v>
      </c>
      <c r="E45" s="70">
        <v>3</v>
      </c>
      <c r="F45" s="50">
        <v>4.0599999999999996</v>
      </c>
      <c r="G45" s="15"/>
      <c r="H45" s="69">
        <f t="shared" si="0"/>
        <v>0</v>
      </c>
    </row>
    <row r="46" spans="1:8" s="202" customFormat="1" ht="107.25" customHeight="1">
      <c r="A46" s="153" t="s">
        <v>841</v>
      </c>
      <c r="B46" s="134">
        <v>8870065</v>
      </c>
      <c r="C46" s="243" t="s">
        <v>1383</v>
      </c>
      <c r="D46" s="229" t="s">
        <v>842</v>
      </c>
      <c r="E46" s="70">
        <v>3</v>
      </c>
      <c r="F46" s="50">
        <v>4.0599999999999996</v>
      </c>
      <c r="G46" s="15"/>
      <c r="H46" s="69">
        <f t="shared" si="0"/>
        <v>0</v>
      </c>
    </row>
    <row r="47" spans="1:8" s="202" customFormat="1" ht="107.25" customHeight="1">
      <c r="A47" s="153" t="s">
        <v>843</v>
      </c>
      <c r="B47" s="134">
        <v>8870051</v>
      </c>
      <c r="C47" s="243" t="s">
        <v>1384</v>
      </c>
      <c r="D47" s="229" t="s">
        <v>844</v>
      </c>
      <c r="E47" s="70">
        <v>3</v>
      </c>
      <c r="F47" s="50">
        <v>4.0599999999999996</v>
      </c>
      <c r="G47" s="15"/>
      <c r="H47" s="69">
        <f t="shared" si="0"/>
        <v>0</v>
      </c>
    </row>
    <row r="48" spans="1:8" s="202" customFormat="1" ht="107.25" customHeight="1">
      <c r="A48" s="153" t="s">
        <v>845</v>
      </c>
      <c r="B48" s="134">
        <v>8870074</v>
      </c>
      <c r="C48" s="243" t="s">
        <v>1385</v>
      </c>
      <c r="D48" s="229" t="s">
        <v>846</v>
      </c>
      <c r="E48" s="70">
        <v>3</v>
      </c>
      <c r="F48" s="50">
        <v>4.0599999999999996</v>
      </c>
      <c r="G48" s="15"/>
      <c r="H48" s="69">
        <f t="shared" si="0"/>
        <v>0</v>
      </c>
    </row>
    <row r="49" spans="1:8" s="202" customFormat="1" ht="107.25" customHeight="1">
      <c r="A49" s="153" t="s">
        <v>847</v>
      </c>
      <c r="B49" s="134">
        <v>8870036</v>
      </c>
      <c r="C49" s="243" t="s">
        <v>1386</v>
      </c>
      <c r="D49" s="229" t="s">
        <v>848</v>
      </c>
      <c r="E49" s="70">
        <v>3</v>
      </c>
      <c r="F49" s="50">
        <v>4.0599999999999996</v>
      </c>
      <c r="G49" s="15"/>
      <c r="H49" s="69">
        <f t="shared" si="0"/>
        <v>0</v>
      </c>
    </row>
    <row r="50" spans="1:8" s="202" customFormat="1" ht="107.25" customHeight="1">
      <c r="A50" s="153" t="s">
        <v>849</v>
      </c>
      <c r="B50" s="134">
        <v>8870081</v>
      </c>
      <c r="C50" s="243" t="s">
        <v>1387</v>
      </c>
      <c r="D50" s="229" t="s">
        <v>850</v>
      </c>
      <c r="E50" s="70">
        <v>3</v>
      </c>
      <c r="F50" s="50">
        <v>4.0599999999999996</v>
      </c>
      <c r="G50" s="15"/>
      <c r="H50" s="69">
        <f t="shared" si="0"/>
        <v>0</v>
      </c>
    </row>
    <row r="51" spans="1:8" s="202" customFormat="1" ht="107.25" customHeight="1">
      <c r="A51" s="153" t="s">
        <v>851</v>
      </c>
      <c r="B51" s="134">
        <v>8870026</v>
      </c>
      <c r="C51" s="243" t="s">
        <v>1388</v>
      </c>
      <c r="D51" s="229" t="s">
        <v>852</v>
      </c>
      <c r="E51" s="70">
        <v>3</v>
      </c>
      <c r="F51" s="50">
        <v>4.0599999999999996</v>
      </c>
      <c r="G51" s="15"/>
      <c r="H51" s="69">
        <f t="shared" si="0"/>
        <v>0</v>
      </c>
    </row>
    <row r="52" spans="1:8" s="202" customFormat="1" ht="107.25" customHeight="1">
      <c r="A52" s="153" t="s">
        <v>853</v>
      </c>
      <c r="B52" s="134">
        <v>8870044</v>
      </c>
      <c r="C52" s="243" t="s">
        <v>1389</v>
      </c>
      <c r="D52" s="229" t="s">
        <v>854</v>
      </c>
      <c r="E52" s="70">
        <v>3</v>
      </c>
      <c r="F52" s="50">
        <v>4.0599999999999996</v>
      </c>
      <c r="G52" s="15"/>
      <c r="H52" s="69">
        <f t="shared" si="0"/>
        <v>0</v>
      </c>
    </row>
    <row r="53" spans="1:8" s="202" customFormat="1" ht="107.25" customHeight="1">
      <c r="A53" s="153" t="s">
        <v>855</v>
      </c>
      <c r="B53" s="134">
        <v>8870029</v>
      </c>
      <c r="C53" s="243" t="s">
        <v>1390</v>
      </c>
      <c r="D53" s="229" t="s">
        <v>856</v>
      </c>
      <c r="E53" s="70">
        <v>3</v>
      </c>
      <c r="F53" s="50">
        <v>4.0599999999999996</v>
      </c>
      <c r="G53" s="15"/>
      <c r="H53" s="69">
        <f t="shared" si="0"/>
        <v>0</v>
      </c>
    </row>
    <row r="54" spans="1:8" s="202" customFormat="1" ht="107.25" customHeight="1">
      <c r="A54" s="153" t="s">
        <v>857</v>
      </c>
      <c r="B54" s="134">
        <v>8870024</v>
      </c>
      <c r="C54" s="243" t="s">
        <v>1391</v>
      </c>
      <c r="D54" s="229" t="s">
        <v>858</v>
      </c>
      <c r="E54" s="70">
        <v>3</v>
      </c>
      <c r="F54" s="50">
        <v>4.0599999999999996</v>
      </c>
      <c r="G54" s="15"/>
      <c r="H54" s="69">
        <f t="shared" si="0"/>
        <v>0</v>
      </c>
    </row>
    <row r="55" spans="1:8" s="202" customFormat="1" ht="107.25" customHeight="1">
      <c r="A55" s="153" t="s">
        <v>859</v>
      </c>
      <c r="B55" s="134">
        <v>8870064</v>
      </c>
      <c r="C55" s="243" t="s">
        <v>1392</v>
      </c>
      <c r="D55" s="229" t="s">
        <v>860</v>
      </c>
      <c r="E55" s="70">
        <v>3</v>
      </c>
      <c r="F55" s="50">
        <v>4.0599999999999996</v>
      </c>
      <c r="G55" s="15"/>
      <c r="H55" s="69">
        <f t="shared" si="0"/>
        <v>0</v>
      </c>
    </row>
    <row r="56" spans="1:8" s="202" customFormat="1" ht="107.25" customHeight="1">
      <c r="A56" s="153" t="s">
        <v>861</v>
      </c>
      <c r="B56" s="134">
        <v>8870063</v>
      </c>
      <c r="C56" s="243" t="s">
        <v>1393</v>
      </c>
      <c r="D56" s="229" t="s">
        <v>862</v>
      </c>
      <c r="E56" s="70">
        <v>3</v>
      </c>
      <c r="F56" s="50">
        <v>4.0599999999999996</v>
      </c>
      <c r="G56" s="15"/>
      <c r="H56" s="69">
        <f t="shared" si="0"/>
        <v>0</v>
      </c>
    </row>
    <row r="57" spans="1:8" s="202" customFormat="1" ht="107.25" customHeight="1">
      <c r="A57" s="153" t="s">
        <v>863</v>
      </c>
      <c r="B57" s="134">
        <v>8870050</v>
      </c>
      <c r="C57" s="243" t="s">
        <v>1394</v>
      </c>
      <c r="D57" s="229" t="s">
        <v>864</v>
      </c>
      <c r="E57" s="70">
        <v>3</v>
      </c>
      <c r="F57" s="50">
        <v>4.0599999999999996</v>
      </c>
      <c r="G57" s="15"/>
      <c r="H57" s="69">
        <f t="shared" si="0"/>
        <v>0</v>
      </c>
    </row>
    <row r="58" spans="1:8" s="202" customFormat="1" ht="107.25" customHeight="1">
      <c r="A58" s="153" t="s">
        <v>865</v>
      </c>
      <c r="B58" s="134">
        <v>8870079</v>
      </c>
      <c r="C58" s="243" t="s">
        <v>1395</v>
      </c>
      <c r="D58" s="229" t="s">
        <v>866</v>
      </c>
      <c r="E58" s="70">
        <v>3</v>
      </c>
      <c r="F58" s="50">
        <v>4.0599999999999996</v>
      </c>
      <c r="G58" s="15"/>
      <c r="H58" s="69">
        <f t="shared" si="0"/>
        <v>0</v>
      </c>
    </row>
    <row r="59" spans="1:8" s="202" customFormat="1" ht="107.25" customHeight="1">
      <c r="A59" s="153" t="s">
        <v>867</v>
      </c>
      <c r="B59" s="134">
        <v>8870049</v>
      </c>
      <c r="C59" s="243" t="s">
        <v>1396</v>
      </c>
      <c r="D59" s="229" t="s">
        <v>868</v>
      </c>
      <c r="E59" s="70">
        <v>3</v>
      </c>
      <c r="F59" s="50">
        <v>4.0599999999999996</v>
      </c>
      <c r="G59" s="15"/>
      <c r="H59" s="69">
        <f t="shared" si="0"/>
        <v>0</v>
      </c>
    </row>
    <row r="60" spans="1:8" s="202" customFormat="1" ht="107.25" customHeight="1">
      <c r="A60" s="153" t="s">
        <v>869</v>
      </c>
      <c r="B60" s="134">
        <v>8870031</v>
      </c>
      <c r="C60" s="243" t="s">
        <v>1397</v>
      </c>
      <c r="D60" s="229" t="s">
        <v>870</v>
      </c>
      <c r="E60" s="70">
        <v>3</v>
      </c>
      <c r="F60" s="50">
        <v>4.0599999999999996</v>
      </c>
      <c r="G60" s="15"/>
      <c r="H60" s="69">
        <f t="shared" si="0"/>
        <v>0</v>
      </c>
    </row>
    <row r="61" spans="1:8" s="202" customFormat="1" ht="107.25" customHeight="1">
      <c r="A61" s="153" t="s">
        <v>871</v>
      </c>
      <c r="B61" s="134">
        <v>8870048</v>
      </c>
      <c r="C61" s="243" t="s">
        <v>1398</v>
      </c>
      <c r="D61" s="229" t="s">
        <v>872</v>
      </c>
      <c r="E61" s="70">
        <v>3</v>
      </c>
      <c r="F61" s="50">
        <v>4.0599999999999996</v>
      </c>
      <c r="G61" s="15"/>
      <c r="H61" s="69">
        <f t="shared" si="0"/>
        <v>0</v>
      </c>
    </row>
    <row r="62" spans="1:8" s="202" customFormat="1" ht="107.25" customHeight="1">
      <c r="A62" s="153" t="s">
        <v>873</v>
      </c>
      <c r="B62" s="134">
        <v>8870027</v>
      </c>
      <c r="C62" s="243" t="s">
        <v>1399</v>
      </c>
      <c r="D62" s="229" t="s">
        <v>874</v>
      </c>
      <c r="E62" s="70">
        <v>3</v>
      </c>
      <c r="F62" s="50">
        <v>4.0599999999999996</v>
      </c>
      <c r="G62" s="15"/>
      <c r="H62" s="69">
        <f t="shared" si="0"/>
        <v>0</v>
      </c>
    </row>
    <row r="63" spans="1:8" s="202" customFormat="1" ht="107.25" customHeight="1">
      <c r="A63" s="153" t="s">
        <v>875</v>
      </c>
      <c r="B63" s="134">
        <v>8870028</v>
      </c>
      <c r="C63" s="243" t="s">
        <v>1400</v>
      </c>
      <c r="D63" s="229" t="s">
        <v>876</v>
      </c>
      <c r="E63" s="70">
        <v>3</v>
      </c>
      <c r="F63" s="50">
        <v>4.0599999999999996</v>
      </c>
      <c r="G63" s="15"/>
      <c r="H63" s="69">
        <f t="shared" si="0"/>
        <v>0</v>
      </c>
    </row>
    <row r="64" spans="1:8" s="202" customFormat="1" ht="107.25" customHeight="1">
      <c r="A64" s="153" t="s">
        <v>877</v>
      </c>
      <c r="B64" s="134">
        <v>8870013</v>
      </c>
      <c r="C64" s="243" t="s">
        <v>1401</v>
      </c>
      <c r="D64" s="229" t="s">
        <v>878</v>
      </c>
      <c r="E64" s="70">
        <v>3</v>
      </c>
      <c r="F64" s="50">
        <v>4.0599999999999996</v>
      </c>
      <c r="G64" s="15"/>
      <c r="H64" s="69">
        <f t="shared" si="0"/>
        <v>0</v>
      </c>
    </row>
    <row r="65" spans="1:8" s="202" customFormat="1" ht="107.25" customHeight="1">
      <c r="A65" s="153" t="s">
        <v>879</v>
      </c>
      <c r="B65" s="134">
        <v>8870045</v>
      </c>
      <c r="C65" s="243" t="s">
        <v>1402</v>
      </c>
      <c r="D65" s="229" t="s">
        <v>880</v>
      </c>
      <c r="E65" s="70">
        <v>3</v>
      </c>
      <c r="F65" s="50">
        <v>4.0599999999999996</v>
      </c>
      <c r="G65" s="15"/>
      <c r="H65" s="69">
        <f t="shared" si="0"/>
        <v>0</v>
      </c>
    </row>
    <row r="66" spans="1:8" s="202" customFormat="1" ht="107.25" customHeight="1">
      <c r="A66" s="153" t="s">
        <v>881</v>
      </c>
      <c r="B66" s="134">
        <v>8870014</v>
      </c>
      <c r="C66" s="243" t="s">
        <v>1403</v>
      </c>
      <c r="D66" s="229" t="s">
        <v>882</v>
      </c>
      <c r="E66" s="70">
        <v>3</v>
      </c>
      <c r="F66" s="50">
        <v>4.0599999999999996</v>
      </c>
      <c r="G66" s="15"/>
      <c r="H66" s="69">
        <f t="shared" si="0"/>
        <v>0</v>
      </c>
    </row>
    <row r="67" spans="1:8" s="202" customFormat="1" ht="107.25" customHeight="1">
      <c r="A67" s="153" t="s">
        <v>883</v>
      </c>
      <c r="B67" s="134">
        <v>8870055</v>
      </c>
      <c r="C67" s="243" t="s">
        <v>1404</v>
      </c>
      <c r="D67" s="229" t="s">
        <v>884</v>
      </c>
      <c r="E67" s="70">
        <v>3</v>
      </c>
      <c r="F67" s="50">
        <v>4.0599999999999996</v>
      </c>
      <c r="G67" s="15"/>
      <c r="H67" s="69">
        <f t="shared" si="0"/>
        <v>0</v>
      </c>
    </row>
    <row r="68" spans="1:8" s="202" customFormat="1" ht="107.25" customHeight="1">
      <c r="A68" s="153" t="s">
        <v>885</v>
      </c>
      <c r="B68" s="134">
        <v>8870058</v>
      </c>
      <c r="C68" s="243" t="s">
        <v>1405</v>
      </c>
      <c r="D68" s="229" t="s">
        <v>886</v>
      </c>
      <c r="E68" s="70">
        <v>3</v>
      </c>
      <c r="F68" s="50">
        <v>4.0599999999999996</v>
      </c>
      <c r="G68" s="15"/>
      <c r="H68" s="69">
        <f t="shared" si="0"/>
        <v>0</v>
      </c>
    </row>
    <row r="69" spans="1:8" s="202" customFormat="1" ht="107.25" customHeight="1">
      <c r="A69" s="153" t="s">
        <v>887</v>
      </c>
      <c r="B69" s="134">
        <v>8870059</v>
      </c>
      <c r="C69" s="243" t="s">
        <v>1406</v>
      </c>
      <c r="D69" s="229" t="s">
        <v>888</v>
      </c>
      <c r="E69" s="70">
        <v>3</v>
      </c>
      <c r="F69" s="50">
        <v>4.0599999999999996</v>
      </c>
      <c r="G69" s="15"/>
      <c r="H69" s="69">
        <f t="shared" si="0"/>
        <v>0</v>
      </c>
    </row>
    <row r="70" spans="1:8" s="202" customFormat="1" ht="107.25" customHeight="1">
      <c r="A70" s="153" t="s">
        <v>889</v>
      </c>
      <c r="B70" s="134">
        <v>8870032</v>
      </c>
      <c r="C70" s="243" t="s">
        <v>1407</v>
      </c>
      <c r="D70" s="229" t="s">
        <v>890</v>
      </c>
      <c r="E70" s="70">
        <v>3</v>
      </c>
      <c r="F70" s="50">
        <v>4.0599999999999996</v>
      </c>
      <c r="G70" s="15"/>
      <c r="H70" s="69">
        <f t="shared" si="0"/>
        <v>0</v>
      </c>
    </row>
    <row r="71" spans="1:8" s="202" customFormat="1" ht="107.25" customHeight="1">
      <c r="A71" s="153" t="s">
        <v>891</v>
      </c>
      <c r="B71" s="134">
        <v>8870035</v>
      </c>
      <c r="C71" s="243" t="s">
        <v>1408</v>
      </c>
      <c r="D71" s="229" t="s">
        <v>892</v>
      </c>
      <c r="E71" s="70">
        <v>3</v>
      </c>
      <c r="F71" s="50">
        <v>4.0599999999999996</v>
      </c>
      <c r="G71" s="15"/>
      <c r="H71" s="69">
        <f t="shared" si="0"/>
        <v>0</v>
      </c>
    </row>
    <row r="72" spans="1:8" s="202" customFormat="1" ht="107.25" customHeight="1">
      <c r="A72" s="153" t="s">
        <v>893</v>
      </c>
      <c r="B72" s="134">
        <v>8870067</v>
      </c>
      <c r="C72" s="243" t="s">
        <v>1409</v>
      </c>
      <c r="D72" s="229" t="s">
        <v>894</v>
      </c>
      <c r="E72" s="70">
        <v>3</v>
      </c>
      <c r="F72" s="50">
        <v>4.0599999999999996</v>
      </c>
      <c r="G72" s="15"/>
      <c r="H72" s="69">
        <f t="shared" si="0"/>
        <v>0</v>
      </c>
    </row>
    <row r="73" spans="1:8" s="202" customFormat="1" ht="107.25" customHeight="1">
      <c r="A73" s="153" t="s">
        <v>895</v>
      </c>
      <c r="B73" s="134">
        <v>8870038</v>
      </c>
      <c r="C73" s="243" t="s">
        <v>1410</v>
      </c>
      <c r="D73" s="229" t="s">
        <v>896</v>
      </c>
      <c r="E73" s="70">
        <v>3</v>
      </c>
      <c r="F73" s="50">
        <v>4.0599999999999996</v>
      </c>
      <c r="G73" s="15"/>
      <c r="H73" s="69">
        <f t="shared" si="0"/>
        <v>0</v>
      </c>
    </row>
    <row r="74" spans="1:8" s="202" customFormat="1" ht="107.25" customHeight="1">
      <c r="A74" s="153" t="s">
        <v>897</v>
      </c>
      <c r="B74" s="134">
        <v>8870022</v>
      </c>
      <c r="C74" s="243" t="s">
        <v>1411</v>
      </c>
      <c r="D74" s="229" t="s">
        <v>898</v>
      </c>
      <c r="E74" s="70">
        <v>3</v>
      </c>
      <c r="F74" s="50">
        <v>4.0599999999999996</v>
      </c>
      <c r="G74" s="15"/>
      <c r="H74" s="69">
        <f t="shared" si="0"/>
        <v>0</v>
      </c>
    </row>
    <row r="75" spans="1:8" s="202" customFormat="1" ht="107.25" customHeight="1">
      <c r="A75" s="153" t="s">
        <v>899</v>
      </c>
      <c r="B75" s="134">
        <v>8870075</v>
      </c>
      <c r="C75" s="243" t="s">
        <v>1412</v>
      </c>
      <c r="D75" s="229" t="s">
        <v>900</v>
      </c>
      <c r="E75" s="70">
        <v>3</v>
      </c>
      <c r="F75" s="50">
        <v>4.58</v>
      </c>
      <c r="G75" s="15"/>
      <c r="H75" s="69">
        <f t="shared" si="0"/>
        <v>0</v>
      </c>
    </row>
    <row r="76" spans="1:8" s="202" customFormat="1" ht="107.25" customHeight="1">
      <c r="A76" s="153" t="s">
        <v>901</v>
      </c>
      <c r="B76" s="134">
        <v>8870076</v>
      </c>
      <c r="C76" s="243" t="s">
        <v>1413</v>
      </c>
      <c r="D76" s="229" t="s">
        <v>902</v>
      </c>
      <c r="E76" s="70">
        <v>3</v>
      </c>
      <c r="F76" s="50">
        <v>4.58</v>
      </c>
      <c r="G76" s="15"/>
      <c r="H76" s="69">
        <f t="shared" si="0"/>
        <v>0</v>
      </c>
    </row>
    <row r="77" spans="1:8" s="202" customFormat="1" ht="107.25" customHeight="1">
      <c r="A77" s="153" t="s">
        <v>903</v>
      </c>
      <c r="B77" s="134">
        <v>8870021</v>
      </c>
      <c r="C77" s="243" t="s">
        <v>1414</v>
      </c>
      <c r="D77" s="229" t="s">
        <v>904</v>
      </c>
      <c r="E77" s="70">
        <v>3</v>
      </c>
      <c r="F77" s="50">
        <v>4.58</v>
      </c>
      <c r="G77" s="15"/>
      <c r="H77" s="69">
        <f t="shared" si="0"/>
        <v>0</v>
      </c>
    </row>
    <row r="78" spans="1:8" s="202" customFormat="1" ht="107.25" customHeight="1">
      <c r="A78" s="153" t="s">
        <v>905</v>
      </c>
      <c r="B78" s="134">
        <v>8870020</v>
      </c>
      <c r="C78" s="243" t="s">
        <v>1415</v>
      </c>
      <c r="D78" s="229" t="s">
        <v>906</v>
      </c>
      <c r="E78" s="70">
        <v>3</v>
      </c>
      <c r="F78" s="50">
        <v>4.58</v>
      </c>
      <c r="G78" s="15"/>
      <c r="H78" s="69">
        <f t="shared" si="0"/>
        <v>0</v>
      </c>
    </row>
    <row r="79" spans="1:8" s="202" customFormat="1" ht="107.25" customHeight="1">
      <c r="A79" s="153" t="s">
        <v>907</v>
      </c>
      <c r="B79" s="134">
        <v>8870057</v>
      </c>
      <c r="C79" s="243" t="s">
        <v>1416</v>
      </c>
      <c r="D79" s="229" t="s">
        <v>908</v>
      </c>
      <c r="E79" s="70">
        <v>3</v>
      </c>
      <c r="F79" s="50">
        <v>4.58</v>
      </c>
      <c r="G79" s="15"/>
      <c r="H79" s="69">
        <f t="shared" si="0"/>
        <v>0</v>
      </c>
    </row>
    <row r="80" spans="1:8" s="202" customFormat="1" ht="107.25" customHeight="1">
      <c r="A80" s="153" t="s">
        <v>909</v>
      </c>
      <c r="B80" s="134">
        <v>8870056</v>
      </c>
      <c r="C80" s="243" t="s">
        <v>1417</v>
      </c>
      <c r="D80" s="229" t="s">
        <v>910</v>
      </c>
      <c r="E80" s="70">
        <v>3</v>
      </c>
      <c r="F80" s="50">
        <v>4.58</v>
      </c>
      <c r="G80" s="15"/>
      <c r="H80" s="69">
        <f t="shared" ref="H80:H86" si="1">F80*G80</f>
        <v>0</v>
      </c>
    </row>
    <row r="81" spans="1:9" s="202" customFormat="1" ht="107.25" customHeight="1">
      <c r="A81" s="153" t="s">
        <v>911</v>
      </c>
      <c r="B81" s="134">
        <v>8870073</v>
      </c>
      <c r="C81" s="243" t="s">
        <v>1418</v>
      </c>
      <c r="D81" s="229" t="s">
        <v>912</v>
      </c>
      <c r="E81" s="70">
        <v>3</v>
      </c>
      <c r="F81" s="50">
        <v>4.58</v>
      </c>
      <c r="G81" s="15"/>
      <c r="H81" s="69">
        <f t="shared" si="1"/>
        <v>0</v>
      </c>
    </row>
    <row r="82" spans="1:9" s="202" customFormat="1" ht="107.25" customHeight="1">
      <c r="A82" s="153" t="s">
        <v>913</v>
      </c>
      <c r="B82" s="134">
        <v>8870070</v>
      </c>
      <c r="C82" s="243" t="s">
        <v>1419</v>
      </c>
      <c r="D82" s="229" t="s">
        <v>914</v>
      </c>
      <c r="E82" s="70">
        <v>3</v>
      </c>
      <c r="F82" s="50">
        <v>4.58</v>
      </c>
      <c r="G82" s="15"/>
      <c r="H82" s="69">
        <f t="shared" si="1"/>
        <v>0</v>
      </c>
    </row>
    <row r="83" spans="1:9" s="202" customFormat="1" ht="107.25" customHeight="1">
      <c r="A83" s="153" t="s">
        <v>915</v>
      </c>
      <c r="B83" s="134">
        <v>8870072</v>
      </c>
      <c r="C83" s="243" t="s">
        <v>1420</v>
      </c>
      <c r="D83" s="229" t="s">
        <v>916</v>
      </c>
      <c r="E83" s="70">
        <v>3</v>
      </c>
      <c r="F83" s="50">
        <v>4.58</v>
      </c>
      <c r="G83" s="15"/>
      <c r="H83" s="69">
        <f t="shared" si="1"/>
        <v>0</v>
      </c>
    </row>
    <row r="84" spans="1:9" s="202" customFormat="1" ht="107.25" customHeight="1">
      <c r="A84" s="153" t="s">
        <v>917</v>
      </c>
      <c r="B84" s="134">
        <v>8870071</v>
      </c>
      <c r="C84" s="243" t="s">
        <v>1421</v>
      </c>
      <c r="D84" s="229" t="s">
        <v>918</v>
      </c>
      <c r="E84" s="70">
        <v>3</v>
      </c>
      <c r="F84" s="50">
        <v>4.58</v>
      </c>
      <c r="G84" s="15"/>
      <c r="H84" s="69">
        <f t="shared" si="1"/>
        <v>0</v>
      </c>
    </row>
    <row r="85" spans="1:9" s="202" customFormat="1" ht="107.25" customHeight="1">
      <c r="A85" s="153" t="s">
        <v>919</v>
      </c>
      <c r="B85" s="134">
        <v>8870068</v>
      </c>
      <c r="C85" s="243" t="s">
        <v>1422</v>
      </c>
      <c r="D85" s="229" t="s">
        <v>920</v>
      </c>
      <c r="E85" s="70">
        <v>3</v>
      </c>
      <c r="F85" s="50">
        <v>4.58</v>
      </c>
      <c r="G85" s="15"/>
      <c r="H85" s="69">
        <f t="shared" si="1"/>
        <v>0</v>
      </c>
    </row>
    <row r="86" spans="1:9" s="202" customFormat="1" ht="107.25" customHeight="1">
      <c r="A86" s="153" t="s">
        <v>921</v>
      </c>
      <c r="B86" s="134">
        <v>8870069</v>
      </c>
      <c r="C86" s="243" t="s">
        <v>1423</v>
      </c>
      <c r="D86" s="229" t="s">
        <v>922</v>
      </c>
      <c r="E86" s="70">
        <v>3</v>
      </c>
      <c r="F86" s="50">
        <v>4.58</v>
      </c>
      <c r="G86" s="15"/>
      <c r="H86" s="69">
        <f t="shared" si="1"/>
        <v>0</v>
      </c>
    </row>
    <row r="87" spans="1:9" s="212" customFormat="1" ht="33.5">
      <c r="A87" s="218"/>
      <c r="B87" s="219"/>
      <c r="C87" s="220" t="s">
        <v>1603</v>
      </c>
      <c r="D87" s="220"/>
      <c r="E87" s="221"/>
      <c r="F87" s="222"/>
      <c r="G87" s="222">
        <f>SUM(G15:G86)</f>
        <v>0</v>
      </c>
      <c r="H87" s="284">
        <f>SUM(H15:H86)</f>
        <v>0</v>
      </c>
      <c r="I87"/>
    </row>
    <row r="88" spans="1:9" s="212" customFormat="1" ht="33.5">
      <c r="A88" s="224"/>
      <c r="B88" s="224"/>
      <c r="C88" s="220" t="s">
        <v>1608</v>
      </c>
      <c r="D88" s="220"/>
      <c r="E88" s="226"/>
      <c r="F88" s="227"/>
      <c r="G88" s="219"/>
      <c r="H88" s="305">
        <f>IF(G87&gt;107,45%,0)</f>
        <v>0</v>
      </c>
      <c r="I88"/>
    </row>
    <row r="89" spans="1:9" s="212" customFormat="1" ht="17.25" customHeight="1">
      <c r="A89" s="219"/>
      <c r="B89" s="219"/>
      <c r="C89" s="220"/>
      <c r="D89" s="220"/>
      <c r="E89" s="221"/>
      <c r="F89" s="228"/>
      <c r="G89" s="219"/>
      <c r="H89" s="223"/>
      <c r="I89"/>
    </row>
    <row r="90" spans="1:9" s="212" customFormat="1" ht="33.5">
      <c r="A90" s="219"/>
      <c r="B90" s="219"/>
      <c r="C90" s="220" t="s">
        <v>261</v>
      </c>
      <c r="D90" s="220"/>
      <c r="E90" s="221"/>
      <c r="F90" s="228"/>
      <c r="G90" s="219"/>
      <c r="H90" s="223">
        <f>H87-(H87*H88)</f>
        <v>0</v>
      </c>
      <c r="I90"/>
    </row>
    <row r="93" spans="1:9" ht="18.5">
      <c r="A93" s="119" t="s">
        <v>1605</v>
      </c>
    </row>
  </sheetData>
  <mergeCells count="2">
    <mergeCell ref="A10:H10"/>
    <mergeCell ref="A11:H11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AB6E-C292-4BFA-AAC7-DD9FDFE9F5DD}">
  <sheetPr>
    <pageSetUpPr fitToPage="1"/>
  </sheetPr>
  <dimension ref="A1:N160"/>
  <sheetViews>
    <sheetView zoomScale="60" zoomScaleNormal="60" workbookViewId="0">
      <pane ySplit="15" topLeftCell="A16" activePane="bottomLeft" state="frozen"/>
      <selection pane="bottomLeft" activeCell="Q18" sqref="Q18"/>
    </sheetView>
  </sheetViews>
  <sheetFormatPr baseColWidth="10" defaultColWidth="11.453125" defaultRowHeight="14.5" outlineLevelRow="1"/>
  <cols>
    <col min="1" max="1" width="23" customWidth="1"/>
    <col min="2" max="2" width="18.26953125" customWidth="1"/>
    <col min="3" max="3" width="60.81640625" customWidth="1"/>
    <col min="4" max="4" width="75" bestFit="1" customWidth="1"/>
    <col min="5" max="5" width="10" customWidth="1"/>
    <col min="6" max="6" width="20.453125" customWidth="1"/>
    <col min="7" max="7" width="19" customWidth="1"/>
    <col min="8" max="8" width="30.7265625" hidden="1" customWidth="1"/>
    <col min="9" max="9" width="14.453125" bestFit="1" customWidth="1"/>
    <col min="10" max="10" width="30.7265625" customWidth="1"/>
  </cols>
  <sheetData>
    <row r="1" spans="1:14" ht="61.5">
      <c r="B1" s="260" t="s">
        <v>262</v>
      </c>
      <c r="C1" s="125"/>
      <c r="D1" s="124"/>
      <c r="E1" s="124"/>
      <c r="F1" s="124"/>
      <c r="G1" s="124"/>
      <c r="H1" s="124"/>
      <c r="I1" s="124"/>
      <c r="J1" s="124"/>
    </row>
    <row r="2" spans="1:14" ht="46">
      <c r="B2" s="261" t="s">
        <v>263</v>
      </c>
      <c r="C2" s="199"/>
      <c r="D2" s="199"/>
      <c r="E2" s="199"/>
      <c r="F2" s="199"/>
      <c r="G2" s="199"/>
      <c r="H2" s="126"/>
      <c r="I2" s="199"/>
      <c r="J2" s="199"/>
    </row>
    <row r="3" spans="1:14" ht="46">
      <c r="B3" s="261"/>
      <c r="C3" s="199"/>
      <c r="D3" s="199"/>
      <c r="E3" s="199"/>
      <c r="F3" s="199"/>
      <c r="G3" s="199"/>
      <c r="H3" s="126"/>
      <c r="I3" s="199"/>
      <c r="J3" s="199"/>
    </row>
    <row r="4" spans="1:14" ht="18.5">
      <c r="A4" s="119" t="s">
        <v>2</v>
      </c>
      <c r="B4" s="110"/>
      <c r="C4" s="110"/>
      <c r="D4" s="111"/>
      <c r="E4" s="109"/>
      <c r="F4" s="109"/>
      <c r="G4" s="108"/>
      <c r="H4" s="108"/>
      <c r="I4" s="108"/>
      <c r="J4" s="108"/>
      <c r="K4" s="108"/>
      <c r="L4" s="108"/>
      <c r="M4" s="108"/>
      <c r="N4" s="108"/>
    </row>
    <row r="5" spans="1:14" ht="15" customHeight="1">
      <c r="A5" s="119" t="s">
        <v>264</v>
      </c>
      <c r="B5" s="110"/>
      <c r="C5" s="110"/>
      <c r="D5" s="113"/>
      <c r="E5" s="109"/>
      <c r="F5" s="109"/>
      <c r="G5" s="108"/>
      <c r="H5" s="108"/>
      <c r="I5" s="108"/>
      <c r="J5" s="108"/>
      <c r="K5" s="108"/>
      <c r="L5" s="108"/>
      <c r="M5" s="108"/>
      <c r="N5" s="108"/>
    </row>
    <row r="6" spans="1:14" ht="18.5">
      <c r="A6" s="119" t="s">
        <v>4</v>
      </c>
      <c r="B6" s="110"/>
      <c r="C6" s="110"/>
      <c r="D6" s="111"/>
      <c r="E6" s="109"/>
      <c r="F6" s="109"/>
      <c r="G6" s="108"/>
      <c r="H6" s="108"/>
      <c r="I6" s="108"/>
      <c r="J6" s="108"/>
      <c r="K6" s="108"/>
      <c r="L6" s="108"/>
      <c r="M6" s="108"/>
      <c r="N6" s="108"/>
    </row>
    <row r="7" spans="1:14" ht="18.5">
      <c r="A7" s="119" t="s">
        <v>265</v>
      </c>
      <c r="B7" s="110"/>
      <c r="C7" s="110"/>
      <c r="D7" s="111"/>
      <c r="E7" s="109"/>
      <c r="F7" s="109"/>
      <c r="G7" s="108"/>
      <c r="H7" s="108"/>
      <c r="J7" s="108"/>
      <c r="K7" s="108"/>
      <c r="L7" s="108"/>
      <c r="M7" s="108"/>
      <c r="N7" s="108"/>
    </row>
    <row r="8" spans="1:14" ht="18.5">
      <c r="A8" s="119" t="s">
        <v>6</v>
      </c>
      <c r="B8" s="114"/>
      <c r="C8" s="114"/>
      <c r="D8" s="115"/>
      <c r="E8" s="109"/>
      <c r="F8" s="109"/>
      <c r="G8" s="108"/>
      <c r="H8" s="108"/>
      <c r="I8" s="108"/>
      <c r="J8" s="112"/>
      <c r="K8" s="108"/>
      <c r="L8" s="108"/>
      <c r="M8" s="108"/>
      <c r="N8" s="108"/>
    </row>
    <row r="9" spans="1:14" s="1" customFormat="1" ht="23.25" customHeight="1" outlineLevel="1">
      <c r="A9" s="119" t="s">
        <v>7</v>
      </c>
      <c r="B9" s="14"/>
      <c r="C9" s="23">
        <v>0</v>
      </c>
      <c r="D9" s="30"/>
      <c r="E9" s="73"/>
      <c r="F9" s="7"/>
      <c r="G9" s="8"/>
      <c r="H9" s="9"/>
      <c r="I9" s="9"/>
      <c r="J9" s="10"/>
      <c r="K9" s="11"/>
      <c r="L9" s="5"/>
      <c r="M9" s="11"/>
    </row>
    <row r="10" spans="1:14" ht="18.5">
      <c r="A10" s="119"/>
      <c r="B10" s="114"/>
      <c r="C10" s="114"/>
      <c r="D10" s="115"/>
      <c r="E10" s="109"/>
      <c r="F10" s="109"/>
      <c r="G10" s="108"/>
      <c r="H10" s="108"/>
      <c r="I10" s="108"/>
      <c r="J10" s="112"/>
      <c r="K10" s="108"/>
      <c r="L10" s="108"/>
      <c r="M10" s="108"/>
      <c r="N10" s="108"/>
    </row>
    <row r="11" spans="1:14" ht="36">
      <c r="A11" s="311" t="s">
        <v>1609</v>
      </c>
      <c r="B11" s="311"/>
      <c r="C11" s="311"/>
      <c r="D11" s="311"/>
      <c r="E11" s="311"/>
      <c r="F11" s="311"/>
      <c r="G11" s="311"/>
      <c r="H11" s="311"/>
      <c r="I11" s="311"/>
      <c r="J11" s="245"/>
      <c r="K11" s="108"/>
      <c r="L11" s="108"/>
      <c r="M11" s="108"/>
      <c r="N11" s="108"/>
    </row>
    <row r="12" spans="1:14" ht="36">
      <c r="A12" s="311" t="s">
        <v>1610</v>
      </c>
      <c r="B12" s="311"/>
      <c r="C12" s="311"/>
      <c r="D12" s="311"/>
      <c r="E12" s="311"/>
      <c r="F12" s="311"/>
      <c r="G12" s="311"/>
      <c r="H12" s="311"/>
      <c r="I12" s="311"/>
      <c r="J12" s="245"/>
      <c r="K12" s="108"/>
      <c r="L12" s="108"/>
      <c r="M12" s="108"/>
      <c r="N12" s="108"/>
    </row>
    <row r="13" spans="1:14" ht="18.5">
      <c r="A13" s="116"/>
      <c r="B13" s="114"/>
      <c r="C13" s="114"/>
      <c r="D13" s="115"/>
      <c r="E13" s="109"/>
      <c r="F13" s="109"/>
      <c r="G13" s="108"/>
      <c r="H13" s="108"/>
      <c r="I13" s="108"/>
      <c r="J13" s="112"/>
      <c r="K13" s="108"/>
      <c r="L13" s="108"/>
      <c r="M13" s="108"/>
      <c r="N13" s="108"/>
    </row>
    <row r="14" spans="1:14" s="202" customFormat="1" ht="84.65" customHeight="1">
      <c r="B14" s="145"/>
      <c r="C14" s="145" t="s">
        <v>1616</v>
      </c>
      <c r="D14" s="146"/>
      <c r="E14" s="266"/>
      <c r="F14" s="266"/>
      <c r="G14" s="267"/>
      <c r="H14" s="268"/>
      <c r="I14" s="268"/>
      <c r="J14" s="269"/>
      <c r="K14" s="270"/>
      <c r="L14" s="271"/>
      <c r="M14" s="271"/>
      <c r="N14" s="271"/>
    </row>
    <row r="15" spans="1:14" ht="85.5">
      <c r="A15" s="35" t="s">
        <v>15</v>
      </c>
      <c r="B15" s="35" t="s">
        <v>267</v>
      </c>
      <c r="C15" s="35" t="s">
        <v>1135</v>
      </c>
      <c r="D15" s="173" t="s">
        <v>17</v>
      </c>
      <c r="E15" s="35" t="s">
        <v>18</v>
      </c>
      <c r="F15" s="35" t="s">
        <v>1600</v>
      </c>
      <c r="G15" s="37" t="s">
        <v>1621</v>
      </c>
      <c r="H15" s="35" t="s">
        <v>22</v>
      </c>
      <c r="I15" s="35" t="s">
        <v>23</v>
      </c>
      <c r="J15" s="35" t="s">
        <v>24</v>
      </c>
    </row>
    <row r="16" spans="1:14" ht="18.5">
      <c r="A16" s="154"/>
      <c r="B16" s="154"/>
      <c r="C16" s="154"/>
      <c r="D16" s="155" t="s">
        <v>373</v>
      </c>
      <c r="E16" s="156"/>
    </row>
    <row r="17" spans="1:10" ht="107">
      <c r="A17" s="172" t="s">
        <v>374</v>
      </c>
      <c r="B17" s="139" t="s">
        <v>375</v>
      </c>
      <c r="C17" s="248" t="s">
        <v>1151</v>
      </c>
      <c r="D17" s="135" t="s">
        <v>376</v>
      </c>
      <c r="E17" s="134">
        <v>1</v>
      </c>
      <c r="F17" s="50">
        <v>7</v>
      </c>
      <c r="G17" s="50">
        <f>F17*(1-$C$9)</f>
        <v>7</v>
      </c>
      <c r="I17" s="231"/>
      <c r="J17" s="69">
        <f>G17*I17</f>
        <v>0</v>
      </c>
    </row>
    <row r="18" spans="1:10" ht="107">
      <c r="A18" s="172" t="s">
        <v>377</v>
      </c>
      <c r="B18" s="139" t="s">
        <v>378</v>
      </c>
      <c r="C18" s="248" t="s">
        <v>1152</v>
      </c>
      <c r="D18" s="135" t="s">
        <v>379</v>
      </c>
      <c r="E18" s="134">
        <v>1</v>
      </c>
      <c r="F18" s="50">
        <v>10.050000000000001</v>
      </c>
      <c r="G18" s="50">
        <f t="shared" ref="G18:G81" si="0">F18*(1-$C$9)</f>
        <v>10.050000000000001</v>
      </c>
      <c r="I18" s="231"/>
      <c r="J18" s="69">
        <f t="shared" ref="J18:J81" si="1">G18*I18</f>
        <v>0</v>
      </c>
    </row>
    <row r="19" spans="1:10" ht="107">
      <c r="A19" s="172" t="s">
        <v>380</v>
      </c>
      <c r="B19" s="139" t="s">
        <v>381</v>
      </c>
      <c r="C19" s="248" t="s">
        <v>1153</v>
      </c>
      <c r="D19" s="135" t="s">
        <v>382</v>
      </c>
      <c r="E19" s="134">
        <v>1</v>
      </c>
      <c r="F19" s="50">
        <v>14.61</v>
      </c>
      <c r="G19" s="50">
        <f t="shared" si="0"/>
        <v>14.61</v>
      </c>
      <c r="I19" s="232"/>
      <c r="J19" s="69">
        <f t="shared" si="1"/>
        <v>0</v>
      </c>
    </row>
    <row r="20" spans="1:10" ht="107">
      <c r="A20" s="172" t="s">
        <v>383</v>
      </c>
      <c r="B20" s="139" t="s">
        <v>384</v>
      </c>
      <c r="C20" s="248" t="s">
        <v>1154</v>
      </c>
      <c r="D20" s="135" t="s">
        <v>385</v>
      </c>
      <c r="E20" s="134">
        <v>1</v>
      </c>
      <c r="F20" s="50">
        <v>21.94</v>
      </c>
      <c r="G20" s="50">
        <f t="shared" si="0"/>
        <v>21.94</v>
      </c>
      <c r="I20" s="231"/>
      <c r="J20" s="69">
        <f t="shared" si="1"/>
        <v>0</v>
      </c>
    </row>
    <row r="21" spans="1:10" ht="107">
      <c r="A21" s="172" t="s">
        <v>386</v>
      </c>
      <c r="B21" s="139" t="s">
        <v>387</v>
      </c>
      <c r="C21" s="248" t="s">
        <v>1155</v>
      </c>
      <c r="D21" s="135" t="s">
        <v>388</v>
      </c>
      <c r="E21" s="134">
        <v>1</v>
      </c>
      <c r="F21" s="50">
        <v>37.01</v>
      </c>
      <c r="G21" s="50">
        <f t="shared" si="0"/>
        <v>37.01</v>
      </c>
      <c r="I21" s="231"/>
      <c r="J21" s="69">
        <f t="shared" si="1"/>
        <v>0</v>
      </c>
    </row>
    <row r="22" spans="1:10" ht="107">
      <c r="A22" s="172" t="s">
        <v>389</v>
      </c>
      <c r="B22" s="139" t="s">
        <v>390</v>
      </c>
      <c r="C22" s="248" t="s">
        <v>1156</v>
      </c>
      <c r="D22" s="135" t="s">
        <v>391</v>
      </c>
      <c r="E22" s="134">
        <v>1</v>
      </c>
      <c r="F22" s="50">
        <v>60.18</v>
      </c>
      <c r="G22" s="50">
        <f t="shared" si="0"/>
        <v>60.18</v>
      </c>
      <c r="I22" s="231"/>
      <c r="J22" s="69">
        <f t="shared" si="1"/>
        <v>0</v>
      </c>
    </row>
    <row r="23" spans="1:10" ht="107">
      <c r="A23" s="172" t="s">
        <v>392</v>
      </c>
      <c r="B23" s="139" t="s">
        <v>393</v>
      </c>
      <c r="C23" s="248" t="s">
        <v>1157</v>
      </c>
      <c r="D23" s="135" t="s">
        <v>394</v>
      </c>
      <c r="E23" s="134">
        <v>1</v>
      </c>
      <c r="F23" s="50">
        <v>10.050000000000001</v>
      </c>
      <c r="G23" s="50">
        <f t="shared" si="0"/>
        <v>10.050000000000001</v>
      </c>
      <c r="I23" s="231"/>
      <c r="J23" s="69">
        <f t="shared" si="1"/>
        <v>0</v>
      </c>
    </row>
    <row r="24" spans="1:10" ht="107">
      <c r="A24" s="172" t="s">
        <v>395</v>
      </c>
      <c r="B24" s="139" t="s">
        <v>396</v>
      </c>
      <c r="C24" s="248" t="s">
        <v>1158</v>
      </c>
      <c r="D24" s="135" t="s">
        <v>397</v>
      </c>
      <c r="E24" s="134">
        <v>1</v>
      </c>
      <c r="F24" s="50">
        <v>10.050000000000001</v>
      </c>
      <c r="G24" s="50">
        <f t="shared" si="0"/>
        <v>10.050000000000001</v>
      </c>
      <c r="I24" s="231"/>
      <c r="J24" s="69">
        <f t="shared" si="1"/>
        <v>0</v>
      </c>
    </row>
    <row r="25" spans="1:10" ht="107">
      <c r="A25" s="172" t="s">
        <v>398</v>
      </c>
      <c r="B25" s="139" t="s">
        <v>399</v>
      </c>
      <c r="C25" s="248" t="s">
        <v>1159</v>
      </c>
      <c r="D25" s="135" t="s">
        <v>400</v>
      </c>
      <c r="E25" s="134">
        <v>1</v>
      </c>
      <c r="F25" s="50">
        <v>7</v>
      </c>
      <c r="G25" s="50">
        <f t="shared" si="0"/>
        <v>7</v>
      </c>
      <c r="I25" s="231"/>
      <c r="J25" s="69">
        <f t="shared" si="1"/>
        <v>0</v>
      </c>
    </row>
    <row r="26" spans="1:10" ht="107">
      <c r="A26" s="172" t="s">
        <v>401</v>
      </c>
      <c r="B26" s="139" t="s">
        <v>402</v>
      </c>
      <c r="C26" s="248" t="s">
        <v>1160</v>
      </c>
      <c r="D26" s="135" t="s">
        <v>403</v>
      </c>
      <c r="E26" s="134">
        <v>1</v>
      </c>
      <c r="F26" s="50">
        <v>10.050000000000001</v>
      </c>
      <c r="G26" s="50">
        <f t="shared" si="0"/>
        <v>10.050000000000001</v>
      </c>
      <c r="I26" s="231"/>
      <c r="J26" s="69">
        <f t="shared" si="1"/>
        <v>0</v>
      </c>
    </row>
    <row r="27" spans="1:10" ht="107">
      <c r="A27" s="172" t="s">
        <v>404</v>
      </c>
      <c r="B27" s="139" t="s">
        <v>405</v>
      </c>
      <c r="C27" s="248" t="s">
        <v>1161</v>
      </c>
      <c r="D27" s="135" t="s">
        <v>406</v>
      </c>
      <c r="E27" s="134">
        <v>1</v>
      </c>
      <c r="F27" s="50">
        <v>14.61</v>
      </c>
      <c r="G27" s="50">
        <f t="shared" si="0"/>
        <v>14.61</v>
      </c>
      <c r="I27" s="231"/>
      <c r="J27" s="69">
        <f t="shared" si="1"/>
        <v>0</v>
      </c>
    </row>
    <row r="28" spans="1:10" ht="107">
      <c r="A28" s="172" t="s">
        <v>407</v>
      </c>
      <c r="B28" s="139" t="s">
        <v>408</v>
      </c>
      <c r="C28" s="248" t="s">
        <v>1162</v>
      </c>
      <c r="D28" s="135" t="s">
        <v>409</v>
      </c>
      <c r="E28" s="134">
        <v>1</v>
      </c>
      <c r="F28" s="50">
        <v>21.94</v>
      </c>
      <c r="G28" s="50">
        <f t="shared" si="0"/>
        <v>21.94</v>
      </c>
      <c r="I28" s="231"/>
      <c r="J28" s="69">
        <f t="shared" si="1"/>
        <v>0</v>
      </c>
    </row>
    <row r="29" spans="1:10" ht="107">
      <c r="A29" s="172" t="s">
        <v>410</v>
      </c>
      <c r="B29" s="70" t="s">
        <v>411</v>
      </c>
      <c r="C29" s="248" t="s">
        <v>1163</v>
      </c>
      <c r="D29" s="135" t="s">
        <v>412</v>
      </c>
      <c r="E29" s="75">
        <v>1</v>
      </c>
      <c r="F29" s="50">
        <v>37.01</v>
      </c>
      <c r="G29" s="50">
        <f t="shared" si="0"/>
        <v>37.01</v>
      </c>
      <c r="H29" s="230"/>
      <c r="I29" s="15"/>
      <c r="J29" s="69">
        <f t="shared" si="1"/>
        <v>0</v>
      </c>
    </row>
    <row r="30" spans="1:10" ht="107">
      <c r="A30" s="172" t="s">
        <v>413</v>
      </c>
      <c r="B30" s="139" t="s">
        <v>414</v>
      </c>
      <c r="C30" s="248" t="s">
        <v>1164</v>
      </c>
      <c r="D30" s="135" t="s">
        <v>415</v>
      </c>
      <c r="E30" s="134">
        <v>1</v>
      </c>
      <c r="F30" s="50">
        <v>60.18</v>
      </c>
      <c r="G30" s="50">
        <f t="shared" si="0"/>
        <v>60.18</v>
      </c>
      <c r="I30" s="231"/>
      <c r="J30" s="69">
        <f t="shared" si="1"/>
        <v>0</v>
      </c>
    </row>
    <row r="31" spans="1:10" ht="107">
      <c r="A31" s="172" t="s">
        <v>416</v>
      </c>
      <c r="B31" s="139" t="s">
        <v>417</v>
      </c>
      <c r="C31" s="248" t="s">
        <v>1165</v>
      </c>
      <c r="D31" s="135" t="s">
        <v>418</v>
      </c>
      <c r="E31" s="134">
        <v>1</v>
      </c>
      <c r="F31" s="50">
        <v>10.050000000000001</v>
      </c>
      <c r="G31" s="50">
        <f t="shared" si="0"/>
        <v>10.050000000000001</v>
      </c>
      <c r="I31" s="231"/>
      <c r="J31" s="69">
        <f t="shared" si="1"/>
        <v>0</v>
      </c>
    </row>
    <row r="32" spans="1:10" ht="107">
      <c r="A32" s="172" t="s">
        <v>419</v>
      </c>
      <c r="B32" s="139" t="s">
        <v>420</v>
      </c>
      <c r="C32" s="248" t="s">
        <v>1166</v>
      </c>
      <c r="D32" s="135" t="s">
        <v>421</v>
      </c>
      <c r="E32" s="134">
        <v>1</v>
      </c>
      <c r="F32" s="50">
        <v>21.94</v>
      </c>
      <c r="G32" s="50">
        <f t="shared" si="0"/>
        <v>21.94</v>
      </c>
      <c r="I32" s="231"/>
      <c r="J32" s="69">
        <f t="shared" si="1"/>
        <v>0</v>
      </c>
    </row>
    <row r="33" spans="1:10" ht="107">
      <c r="A33" s="172" t="s">
        <v>422</v>
      </c>
      <c r="B33" s="139" t="s">
        <v>423</v>
      </c>
      <c r="C33" s="248" t="s">
        <v>1167</v>
      </c>
      <c r="D33" s="135" t="s">
        <v>424</v>
      </c>
      <c r="E33" s="134">
        <v>1</v>
      </c>
      <c r="F33" s="50">
        <v>60.18</v>
      </c>
      <c r="G33" s="50">
        <f t="shared" si="0"/>
        <v>60.18</v>
      </c>
      <c r="H33" s="230"/>
      <c r="I33" s="15"/>
      <c r="J33" s="69">
        <f t="shared" si="1"/>
        <v>0</v>
      </c>
    </row>
    <row r="34" spans="1:10" ht="107">
      <c r="A34" s="151"/>
      <c r="B34" s="151"/>
      <c r="C34" s="249"/>
      <c r="D34" s="157" t="s">
        <v>425</v>
      </c>
      <c r="E34" s="158"/>
      <c r="F34" s="50"/>
      <c r="G34" s="50"/>
      <c r="I34" s="231"/>
      <c r="J34" s="69"/>
    </row>
    <row r="35" spans="1:10" ht="107">
      <c r="A35" s="172" t="s">
        <v>426</v>
      </c>
      <c r="B35" s="139" t="s">
        <v>427</v>
      </c>
      <c r="C35" s="248" t="s">
        <v>1168</v>
      </c>
      <c r="D35" s="135" t="s">
        <v>428</v>
      </c>
      <c r="E35" s="134">
        <v>1</v>
      </c>
      <c r="F35" s="50">
        <v>7.32</v>
      </c>
      <c r="G35" s="50">
        <f t="shared" si="0"/>
        <v>7.32</v>
      </c>
      <c r="I35" s="231"/>
      <c r="J35" s="69">
        <f t="shared" si="1"/>
        <v>0</v>
      </c>
    </row>
    <row r="36" spans="1:10" ht="107">
      <c r="A36" s="172" t="s">
        <v>429</v>
      </c>
      <c r="B36" s="139" t="s">
        <v>430</v>
      </c>
      <c r="C36" s="248" t="s">
        <v>1169</v>
      </c>
      <c r="D36" s="135" t="s">
        <v>431</v>
      </c>
      <c r="E36" s="134">
        <v>1</v>
      </c>
      <c r="F36" s="50">
        <v>11.5</v>
      </c>
      <c r="G36" s="50">
        <f t="shared" si="0"/>
        <v>11.5</v>
      </c>
      <c r="I36" s="231"/>
      <c r="J36" s="69">
        <f t="shared" si="1"/>
        <v>0</v>
      </c>
    </row>
    <row r="37" spans="1:10" ht="107">
      <c r="A37" s="172" t="s">
        <v>432</v>
      </c>
      <c r="B37" s="139" t="s">
        <v>433</v>
      </c>
      <c r="C37" s="248" t="s">
        <v>1170</v>
      </c>
      <c r="D37" s="135" t="s">
        <v>434</v>
      </c>
      <c r="E37" s="134">
        <v>1</v>
      </c>
      <c r="F37" s="50">
        <v>18.489999999999998</v>
      </c>
      <c r="G37" s="50">
        <f t="shared" si="0"/>
        <v>18.489999999999998</v>
      </c>
      <c r="I37" s="231"/>
      <c r="J37" s="69">
        <f t="shared" si="1"/>
        <v>0</v>
      </c>
    </row>
    <row r="38" spans="1:10" ht="107">
      <c r="A38" s="172" t="s">
        <v>435</v>
      </c>
      <c r="B38" s="139" t="s">
        <v>436</v>
      </c>
      <c r="C38" s="248" t="s">
        <v>1171</v>
      </c>
      <c r="D38" s="135" t="s">
        <v>437</v>
      </c>
      <c r="E38" s="134">
        <v>1</v>
      </c>
      <c r="F38" s="50">
        <v>28.36</v>
      </c>
      <c r="G38" s="50">
        <f t="shared" si="0"/>
        <v>28.36</v>
      </c>
      <c r="I38" s="231"/>
      <c r="J38" s="69">
        <f t="shared" si="1"/>
        <v>0</v>
      </c>
    </row>
    <row r="39" spans="1:10" ht="107">
      <c r="A39" s="172" t="s">
        <v>438</v>
      </c>
      <c r="B39" s="70" t="s">
        <v>439</v>
      </c>
      <c r="C39" s="248" t="s">
        <v>1172</v>
      </c>
      <c r="D39" s="135" t="s">
        <v>440</v>
      </c>
      <c r="E39" s="75">
        <v>1</v>
      </c>
      <c r="F39" s="50">
        <v>48.15</v>
      </c>
      <c r="G39" s="50">
        <f t="shared" si="0"/>
        <v>48.15</v>
      </c>
      <c r="H39" s="230"/>
      <c r="I39" s="15"/>
      <c r="J39" s="69">
        <f t="shared" si="1"/>
        <v>0</v>
      </c>
    </row>
    <row r="40" spans="1:10" ht="107">
      <c r="A40" s="172" t="s">
        <v>441</v>
      </c>
      <c r="B40" s="139" t="s">
        <v>442</v>
      </c>
      <c r="C40" s="248" t="s">
        <v>1173</v>
      </c>
      <c r="D40" s="135" t="s">
        <v>443</v>
      </c>
      <c r="E40" s="134">
        <v>1</v>
      </c>
      <c r="F40" s="50">
        <v>80.81</v>
      </c>
      <c r="G40" s="50">
        <f t="shared" si="0"/>
        <v>80.81</v>
      </c>
      <c r="I40" s="231"/>
      <c r="J40" s="69">
        <f t="shared" si="1"/>
        <v>0</v>
      </c>
    </row>
    <row r="41" spans="1:10" ht="107">
      <c r="A41" s="172" t="s">
        <v>444</v>
      </c>
      <c r="B41" s="139" t="s">
        <v>445</v>
      </c>
      <c r="C41" s="248" t="s">
        <v>1174</v>
      </c>
      <c r="D41" s="135" t="s">
        <v>446</v>
      </c>
      <c r="E41" s="134">
        <v>1</v>
      </c>
      <c r="F41" s="50">
        <v>11.5</v>
      </c>
      <c r="G41" s="50">
        <f t="shared" si="0"/>
        <v>11.5</v>
      </c>
      <c r="I41" s="231"/>
      <c r="J41" s="69">
        <f t="shared" si="1"/>
        <v>0</v>
      </c>
    </row>
    <row r="42" spans="1:10" ht="107">
      <c r="A42" s="172" t="s">
        <v>447</v>
      </c>
      <c r="B42" s="139" t="s">
        <v>448</v>
      </c>
      <c r="C42" s="248" t="s">
        <v>1175</v>
      </c>
      <c r="D42" s="135" t="s">
        <v>449</v>
      </c>
      <c r="E42" s="134">
        <v>1</v>
      </c>
      <c r="F42" s="50">
        <v>7.32</v>
      </c>
      <c r="G42" s="50">
        <f t="shared" si="0"/>
        <v>7.32</v>
      </c>
      <c r="I42" s="231"/>
      <c r="J42" s="69">
        <f t="shared" si="1"/>
        <v>0</v>
      </c>
    </row>
    <row r="43" spans="1:10" ht="107">
      <c r="A43" s="172" t="s">
        <v>450</v>
      </c>
      <c r="B43" s="139" t="s">
        <v>451</v>
      </c>
      <c r="C43" s="248" t="s">
        <v>1176</v>
      </c>
      <c r="D43" s="135" t="s">
        <v>452</v>
      </c>
      <c r="E43" s="134">
        <v>1</v>
      </c>
      <c r="F43" s="50">
        <v>11.5</v>
      </c>
      <c r="G43" s="50">
        <f t="shared" si="0"/>
        <v>11.5</v>
      </c>
      <c r="I43" s="231"/>
      <c r="J43" s="69">
        <f t="shared" si="1"/>
        <v>0</v>
      </c>
    </row>
    <row r="44" spans="1:10" ht="107">
      <c r="A44" s="172" t="s">
        <v>453</v>
      </c>
      <c r="B44" s="139" t="s">
        <v>454</v>
      </c>
      <c r="C44" s="248" t="s">
        <v>1177</v>
      </c>
      <c r="D44" s="135" t="s">
        <v>455</v>
      </c>
      <c r="E44" s="134">
        <v>1</v>
      </c>
      <c r="F44" s="50">
        <v>18.489999999999998</v>
      </c>
      <c r="G44" s="50">
        <f t="shared" si="0"/>
        <v>18.489999999999998</v>
      </c>
      <c r="I44" s="231"/>
      <c r="J44" s="69">
        <f t="shared" si="1"/>
        <v>0</v>
      </c>
    </row>
    <row r="45" spans="1:10" ht="107">
      <c r="A45" s="172" t="s">
        <v>456</v>
      </c>
      <c r="B45" s="139" t="s">
        <v>457</v>
      </c>
      <c r="C45" s="248" t="s">
        <v>1178</v>
      </c>
      <c r="D45" s="135" t="s">
        <v>458</v>
      </c>
      <c r="E45" s="134">
        <v>1</v>
      </c>
      <c r="F45" s="50">
        <v>7.32</v>
      </c>
      <c r="G45" s="50">
        <f t="shared" si="0"/>
        <v>7.32</v>
      </c>
      <c r="I45" s="231"/>
      <c r="J45" s="69">
        <f t="shared" si="1"/>
        <v>0</v>
      </c>
    </row>
    <row r="46" spans="1:10" ht="107">
      <c r="A46" s="172" t="s">
        <v>459</v>
      </c>
      <c r="B46" s="139" t="s">
        <v>460</v>
      </c>
      <c r="C46" s="248" t="s">
        <v>1179</v>
      </c>
      <c r="D46" s="135" t="s">
        <v>461</v>
      </c>
      <c r="E46" s="134">
        <v>1</v>
      </c>
      <c r="F46" s="50">
        <v>11.5</v>
      </c>
      <c r="G46" s="50">
        <f t="shared" si="0"/>
        <v>11.5</v>
      </c>
      <c r="I46" s="231"/>
      <c r="J46" s="69">
        <f t="shared" si="1"/>
        <v>0</v>
      </c>
    </row>
    <row r="47" spans="1:10" ht="107">
      <c r="A47" s="172" t="s">
        <v>462</v>
      </c>
      <c r="B47" s="139" t="s">
        <v>463</v>
      </c>
      <c r="C47" s="248" t="s">
        <v>1180</v>
      </c>
      <c r="D47" s="135" t="s">
        <v>464</v>
      </c>
      <c r="E47" s="134">
        <v>1</v>
      </c>
      <c r="F47" s="50">
        <v>18.489999999999998</v>
      </c>
      <c r="G47" s="50">
        <f t="shared" si="0"/>
        <v>18.489999999999998</v>
      </c>
      <c r="I47" s="231"/>
      <c r="J47" s="69">
        <f t="shared" si="1"/>
        <v>0</v>
      </c>
    </row>
    <row r="48" spans="1:10" ht="107">
      <c r="A48" s="172" t="s">
        <v>465</v>
      </c>
      <c r="B48" s="139" t="s">
        <v>466</v>
      </c>
      <c r="C48" s="248" t="s">
        <v>1181</v>
      </c>
      <c r="D48" s="135" t="s">
        <v>467</v>
      </c>
      <c r="E48" s="134">
        <v>1</v>
      </c>
      <c r="F48" s="50">
        <v>28.36</v>
      </c>
      <c r="G48" s="50">
        <f t="shared" si="0"/>
        <v>28.36</v>
      </c>
      <c r="I48" s="231"/>
      <c r="J48" s="69">
        <f t="shared" si="1"/>
        <v>0</v>
      </c>
    </row>
    <row r="49" spans="1:10" ht="107">
      <c r="A49" s="172" t="s">
        <v>468</v>
      </c>
      <c r="B49" s="70" t="s">
        <v>469</v>
      </c>
      <c r="C49" s="248" t="s">
        <v>1182</v>
      </c>
      <c r="D49" s="135" t="s">
        <v>470</v>
      </c>
      <c r="E49" s="75">
        <v>1</v>
      </c>
      <c r="F49" s="50">
        <v>48.15</v>
      </c>
      <c r="G49" s="50">
        <f t="shared" si="0"/>
        <v>48.15</v>
      </c>
      <c r="H49" s="230"/>
      <c r="I49" s="15"/>
      <c r="J49" s="69">
        <f t="shared" si="1"/>
        <v>0</v>
      </c>
    </row>
    <row r="50" spans="1:10" ht="107">
      <c r="A50" s="172" t="s">
        <v>471</v>
      </c>
      <c r="B50" s="139" t="s">
        <v>472</v>
      </c>
      <c r="C50" s="248" t="s">
        <v>1183</v>
      </c>
      <c r="D50" s="135" t="s">
        <v>473</v>
      </c>
      <c r="E50" s="134">
        <v>1</v>
      </c>
      <c r="F50" s="50">
        <v>80.81</v>
      </c>
      <c r="G50" s="50">
        <f t="shared" si="0"/>
        <v>80.81</v>
      </c>
      <c r="I50" s="231"/>
      <c r="J50" s="69">
        <f t="shared" si="1"/>
        <v>0</v>
      </c>
    </row>
    <row r="51" spans="1:10" ht="107">
      <c r="A51" s="172" t="s">
        <v>474</v>
      </c>
      <c r="B51" s="139" t="s">
        <v>475</v>
      </c>
      <c r="C51" s="248" t="s">
        <v>1184</v>
      </c>
      <c r="D51" s="135" t="s">
        <v>476</v>
      </c>
      <c r="E51" s="134">
        <v>1</v>
      </c>
      <c r="F51" s="50">
        <v>11.5</v>
      </c>
      <c r="G51" s="50">
        <f t="shared" si="0"/>
        <v>11.5</v>
      </c>
      <c r="I51" s="231"/>
      <c r="J51" s="69">
        <f t="shared" si="1"/>
        <v>0</v>
      </c>
    </row>
    <row r="52" spans="1:10" ht="107">
      <c r="A52" s="172" t="s">
        <v>477</v>
      </c>
      <c r="B52" s="139" t="s">
        <v>478</v>
      </c>
      <c r="C52" s="248" t="s">
        <v>1185</v>
      </c>
      <c r="D52" s="135" t="s">
        <v>479</v>
      </c>
      <c r="E52" s="134">
        <v>1</v>
      </c>
      <c r="F52" s="50">
        <v>18.489999999999998</v>
      </c>
      <c r="G52" s="50">
        <f t="shared" si="0"/>
        <v>18.489999999999998</v>
      </c>
      <c r="I52" s="231"/>
      <c r="J52" s="69">
        <f t="shared" si="1"/>
        <v>0</v>
      </c>
    </row>
    <row r="53" spans="1:10" ht="107">
      <c r="A53" s="172" t="s">
        <v>480</v>
      </c>
      <c r="B53" s="139" t="s">
        <v>481</v>
      </c>
      <c r="C53" s="248" t="s">
        <v>1186</v>
      </c>
      <c r="D53" s="135" t="s">
        <v>482</v>
      </c>
      <c r="E53" s="134">
        <v>1</v>
      </c>
      <c r="F53" s="50">
        <v>7.32</v>
      </c>
      <c r="G53" s="50">
        <f t="shared" si="0"/>
        <v>7.32</v>
      </c>
      <c r="I53" s="231"/>
      <c r="J53" s="69">
        <f t="shared" si="1"/>
        <v>0</v>
      </c>
    </row>
    <row r="54" spans="1:10" ht="107">
      <c r="A54" s="172" t="s">
        <v>483</v>
      </c>
      <c r="B54" s="139" t="s">
        <v>484</v>
      </c>
      <c r="C54" s="248" t="s">
        <v>1187</v>
      </c>
      <c r="D54" s="135" t="s">
        <v>485</v>
      </c>
      <c r="E54" s="134">
        <v>1</v>
      </c>
      <c r="F54" s="50">
        <v>11.5</v>
      </c>
      <c r="G54" s="50">
        <f t="shared" si="0"/>
        <v>11.5</v>
      </c>
      <c r="I54" s="231"/>
      <c r="J54" s="69">
        <f t="shared" si="1"/>
        <v>0</v>
      </c>
    </row>
    <row r="55" spans="1:10" ht="107">
      <c r="A55" s="172" t="s">
        <v>486</v>
      </c>
      <c r="B55" s="139" t="s">
        <v>487</v>
      </c>
      <c r="C55" s="248" t="s">
        <v>1188</v>
      </c>
      <c r="D55" s="135" t="s">
        <v>488</v>
      </c>
      <c r="E55" s="134">
        <v>1</v>
      </c>
      <c r="F55" s="50">
        <v>18.489999999999998</v>
      </c>
      <c r="G55" s="50">
        <f t="shared" si="0"/>
        <v>18.489999999999998</v>
      </c>
      <c r="I55" s="231"/>
      <c r="J55" s="69">
        <f t="shared" si="1"/>
        <v>0</v>
      </c>
    </row>
    <row r="56" spans="1:10" ht="107">
      <c r="A56" s="172" t="s">
        <v>489</v>
      </c>
      <c r="B56" s="139" t="s">
        <v>490</v>
      </c>
      <c r="C56" s="248" t="s">
        <v>1189</v>
      </c>
      <c r="D56" s="135" t="s">
        <v>491</v>
      </c>
      <c r="E56" s="134">
        <v>1</v>
      </c>
      <c r="F56" s="50">
        <v>28.36</v>
      </c>
      <c r="G56" s="50">
        <f t="shared" si="0"/>
        <v>28.36</v>
      </c>
      <c r="I56" s="231"/>
      <c r="J56" s="69">
        <f t="shared" si="1"/>
        <v>0</v>
      </c>
    </row>
    <row r="57" spans="1:10" ht="107">
      <c r="A57" s="172" t="s">
        <v>492</v>
      </c>
      <c r="B57" s="139" t="s">
        <v>493</v>
      </c>
      <c r="C57" s="248" t="s">
        <v>1190</v>
      </c>
      <c r="D57" s="135" t="s">
        <v>494</v>
      </c>
      <c r="E57" s="134">
        <v>1</v>
      </c>
      <c r="F57" s="50">
        <v>11.5</v>
      </c>
      <c r="G57" s="50">
        <f t="shared" si="0"/>
        <v>11.5</v>
      </c>
      <c r="I57" s="231"/>
      <c r="J57" s="69">
        <f t="shared" si="1"/>
        <v>0</v>
      </c>
    </row>
    <row r="58" spans="1:10" ht="107">
      <c r="A58" s="159"/>
      <c r="B58" s="159"/>
      <c r="C58" s="250"/>
      <c r="D58" s="160" t="s">
        <v>495</v>
      </c>
      <c r="E58" s="161"/>
      <c r="F58" s="50"/>
      <c r="G58" s="50"/>
      <c r="I58" s="231"/>
      <c r="J58" s="69"/>
    </row>
    <row r="59" spans="1:10" ht="107">
      <c r="A59" s="172" t="s">
        <v>496</v>
      </c>
      <c r="B59" s="139" t="s">
        <v>497</v>
      </c>
      <c r="C59" s="248" t="s">
        <v>1191</v>
      </c>
      <c r="D59" s="135" t="s">
        <v>498</v>
      </c>
      <c r="E59" s="134">
        <v>1</v>
      </c>
      <c r="F59" s="50">
        <v>11.5</v>
      </c>
      <c r="G59" s="50">
        <f t="shared" si="0"/>
        <v>11.5</v>
      </c>
      <c r="I59" s="231"/>
      <c r="J59" s="69">
        <f t="shared" si="1"/>
        <v>0</v>
      </c>
    </row>
    <row r="60" spans="1:10" ht="107">
      <c r="A60" s="172" t="s">
        <v>499</v>
      </c>
      <c r="B60" s="139" t="s">
        <v>500</v>
      </c>
      <c r="C60" s="248" t="s">
        <v>1192</v>
      </c>
      <c r="D60" s="135" t="s">
        <v>501</v>
      </c>
      <c r="E60" s="134">
        <v>1</v>
      </c>
      <c r="F60" s="50">
        <v>18.489999999999998</v>
      </c>
      <c r="G60" s="50">
        <f t="shared" si="0"/>
        <v>18.489999999999998</v>
      </c>
      <c r="I60" s="231"/>
      <c r="J60" s="69">
        <f t="shared" si="1"/>
        <v>0</v>
      </c>
    </row>
    <row r="61" spans="1:10" ht="107">
      <c r="A61" s="172" t="s">
        <v>502</v>
      </c>
      <c r="B61" s="139" t="s">
        <v>503</v>
      </c>
      <c r="C61" s="248" t="s">
        <v>1193</v>
      </c>
      <c r="D61" s="135" t="s">
        <v>504</v>
      </c>
      <c r="E61" s="134">
        <v>1</v>
      </c>
      <c r="F61" s="50">
        <v>28.36</v>
      </c>
      <c r="G61" s="50">
        <f t="shared" si="0"/>
        <v>28.36</v>
      </c>
      <c r="I61" s="231"/>
      <c r="J61" s="69">
        <f t="shared" si="1"/>
        <v>0</v>
      </c>
    </row>
    <row r="62" spans="1:10" ht="107">
      <c r="A62" s="172" t="s">
        <v>505</v>
      </c>
      <c r="B62" s="70" t="s">
        <v>506</v>
      </c>
      <c r="C62" s="248" t="s">
        <v>1194</v>
      </c>
      <c r="D62" s="135" t="s">
        <v>507</v>
      </c>
      <c r="E62" s="75">
        <v>1</v>
      </c>
      <c r="F62" s="50">
        <v>48.15</v>
      </c>
      <c r="G62" s="50">
        <f t="shared" si="0"/>
        <v>48.15</v>
      </c>
      <c r="H62" s="230"/>
      <c r="I62" s="15"/>
      <c r="J62" s="69">
        <f t="shared" si="1"/>
        <v>0</v>
      </c>
    </row>
    <row r="63" spans="1:10" ht="107">
      <c r="A63" s="172" t="s">
        <v>508</v>
      </c>
      <c r="B63" s="139" t="s">
        <v>509</v>
      </c>
      <c r="C63" s="248" t="s">
        <v>1195</v>
      </c>
      <c r="D63" s="135" t="s">
        <v>510</v>
      </c>
      <c r="E63" s="134">
        <v>1</v>
      </c>
      <c r="F63" s="50">
        <v>82.78</v>
      </c>
      <c r="G63" s="50">
        <f t="shared" si="0"/>
        <v>82.78</v>
      </c>
      <c r="I63" s="231"/>
      <c r="J63" s="69">
        <f t="shared" si="1"/>
        <v>0</v>
      </c>
    </row>
    <row r="64" spans="1:10" ht="107">
      <c r="A64" s="172" t="s">
        <v>511</v>
      </c>
      <c r="B64" s="139" t="s">
        <v>512</v>
      </c>
      <c r="C64" s="248" t="s">
        <v>1196</v>
      </c>
      <c r="D64" s="135" t="s">
        <v>513</v>
      </c>
      <c r="E64" s="134">
        <v>1</v>
      </c>
      <c r="F64" s="50">
        <v>11.5</v>
      </c>
      <c r="G64" s="50">
        <f t="shared" si="0"/>
        <v>11.5</v>
      </c>
      <c r="I64" s="231"/>
      <c r="J64" s="69">
        <f t="shared" si="1"/>
        <v>0</v>
      </c>
    </row>
    <row r="65" spans="1:10" ht="107">
      <c r="A65" s="172" t="s">
        <v>514</v>
      </c>
      <c r="B65" s="139" t="s">
        <v>515</v>
      </c>
      <c r="C65" s="248" t="s">
        <v>1197</v>
      </c>
      <c r="D65" s="135" t="s">
        <v>516</v>
      </c>
      <c r="E65" s="134">
        <v>1</v>
      </c>
      <c r="F65" s="50">
        <v>18.489999999999998</v>
      </c>
      <c r="G65" s="50">
        <f t="shared" si="0"/>
        <v>18.489999999999998</v>
      </c>
      <c r="I65" s="231"/>
      <c r="J65" s="69">
        <f t="shared" si="1"/>
        <v>0</v>
      </c>
    </row>
    <row r="66" spans="1:10" ht="107">
      <c r="A66" s="172" t="s">
        <v>517</v>
      </c>
      <c r="B66" s="139" t="s">
        <v>518</v>
      </c>
      <c r="C66" s="248" t="s">
        <v>1198</v>
      </c>
      <c r="D66" s="135" t="s">
        <v>519</v>
      </c>
      <c r="E66" s="134">
        <v>1</v>
      </c>
      <c r="F66" s="50">
        <v>82.78</v>
      </c>
      <c r="G66" s="50">
        <f t="shared" si="0"/>
        <v>82.78</v>
      </c>
      <c r="I66" s="231"/>
      <c r="J66" s="69">
        <f t="shared" si="1"/>
        <v>0</v>
      </c>
    </row>
    <row r="67" spans="1:10" ht="107">
      <c r="A67" s="172" t="s">
        <v>520</v>
      </c>
      <c r="B67" s="139" t="s">
        <v>521</v>
      </c>
      <c r="C67" s="248" t="s">
        <v>1199</v>
      </c>
      <c r="D67" s="135" t="s">
        <v>522</v>
      </c>
      <c r="E67" s="134">
        <v>1</v>
      </c>
      <c r="F67" s="50">
        <v>11.5</v>
      </c>
      <c r="G67" s="50">
        <f t="shared" si="0"/>
        <v>11.5</v>
      </c>
      <c r="I67" s="231"/>
      <c r="J67" s="69">
        <f t="shared" si="1"/>
        <v>0</v>
      </c>
    </row>
    <row r="68" spans="1:10" ht="107">
      <c r="A68" s="172" t="s">
        <v>523</v>
      </c>
      <c r="B68" s="139" t="s">
        <v>524</v>
      </c>
      <c r="C68" s="248" t="s">
        <v>1200</v>
      </c>
      <c r="D68" s="135" t="s">
        <v>525</v>
      </c>
      <c r="E68" s="134">
        <v>1</v>
      </c>
      <c r="F68" s="50">
        <v>18.489999999999998</v>
      </c>
      <c r="G68" s="50">
        <f t="shared" si="0"/>
        <v>18.489999999999998</v>
      </c>
      <c r="I68" s="231"/>
      <c r="J68" s="69">
        <f t="shared" si="1"/>
        <v>0</v>
      </c>
    </row>
    <row r="69" spans="1:10" ht="107">
      <c r="A69" s="172" t="s">
        <v>526</v>
      </c>
      <c r="B69" s="139" t="s">
        <v>527</v>
      </c>
      <c r="C69" s="248" t="s">
        <v>1201</v>
      </c>
      <c r="D69" s="135" t="s">
        <v>528</v>
      </c>
      <c r="E69" s="134">
        <v>1</v>
      </c>
      <c r="F69" s="50">
        <v>28.36</v>
      </c>
      <c r="G69" s="50">
        <f t="shared" si="0"/>
        <v>28.36</v>
      </c>
      <c r="I69" s="231"/>
      <c r="J69" s="69">
        <f t="shared" si="1"/>
        <v>0</v>
      </c>
    </row>
    <row r="70" spans="1:10" ht="107">
      <c r="A70" s="172" t="s">
        <v>529</v>
      </c>
      <c r="B70" s="139" t="s">
        <v>530</v>
      </c>
      <c r="C70" s="248" t="s">
        <v>1202</v>
      </c>
      <c r="D70" s="135" t="s">
        <v>531</v>
      </c>
      <c r="E70" s="134">
        <v>1</v>
      </c>
      <c r="F70" s="50">
        <v>82.78</v>
      </c>
      <c r="G70" s="50">
        <f t="shared" si="0"/>
        <v>82.78</v>
      </c>
      <c r="I70" s="231"/>
      <c r="J70" s="69">
        <f t="shared" si="1"/>
        <v>0</v>
      </c>
    </row>
    <row r="71" spans="1:10" ht="107">
      <c r="A71" s="172" t="s">
        <v>532</v>
      </c>
      <c r="B71" s="139" t="s">
        <v>533</v>
      </c>
      <c r="C71" s="248" t="s">
        <v>1203</v>
      </c>
      <c r="D71" s="135" t="s">
        <v>534</v>
      </c>
      <c r="E71" s="134">
        <v>1</v>
      </c>
      <c r="F71" s="50">
        <v>11.5</v>
      </c>
      <c r="G71" s="50">
        <f t="shared" si="0"/>
        <v>11.5</v>
      </c>
      <c r="I71" s="231"/>
      <c r="J71" s="69">
        <f t="shared" si="1"/>
        <v>0</v>
      </c>
    </row>
    <row r="72" spans="1:10" ht="107">
      <c r="A72" s="172" t="s">
        <v>535</v>
      </c>
      <c r="B72" s="139" t="s">
        <v>536</v>
      </c>
      <c r="C72" s="248" t="s">
        <v>1204</v>
      </c>
      <c r="D72" s="135" t="s">
        <v>537</v>
      </c>
      <c r="E72" s="134">
        <v>1</v>
      </c>
      <c r="F72" s="50">
        <v>18.489999999999998</v>
      </c>
      <c r="G72" s="50">
        <f t="shared" si="0"/>
        <v>18.489999999999998</v>
      </c>
      <c r="I72" s="231"/>
      <c r="J72" s="69">
        <f t="shared" si="1"/>
        <v>0</v>
      </c>
    </row>
    <row r="73" spans="1:10" ht="107">
      <c r="A73" s="172" t="s">
        <v>538</v>
      </c>
      <c r="B73" s="139" t="s">
        <v>539</v>
      </c>
      <c r="C73" s="248" t="s">
        <v>1205</v>
      </c>
      <c r="D73" s="135" t="s">
        <v>540</v>
      </c>
      <c r="E73" s="134">
        <v>1</v>
      </c>
      <c r="F73" s="50">
        <v>28.36</v>
      </c>
      <c r="G73" s="50">
        <f t="shared" si="0"/>
        <v>28.36</v>
      </c>
      <c r="I73" s="231"/>
      <c r="J73" s="69">
        <f t="shared" si="1"/>
        <v>0</v>
      </c>
    </row>
    <row r="74" spans="1:10" ht="107">
      <c r="A74" s="172" t="s">
        <v>541</v>
      </c>
      <c r="B74" s="70" t="s">
        <v>542</v>
      </c>
      <c r="C74" s="248" t="s">
        <v>1206</v>
      </c>
      <c r="D74" s="135" t="s">
        <v>543</v>
      </c>
      <c r="E74" s="75">
        <v>1</v>
      </c>
      <c r="F74" s="50">
        <v>48.15</v>
      </c>
      <c r="G74" s="50">
        <f t="shared" si="0"/>
        <v>48.15</v>
      </c>
      <c r="H74" s="230"/>
      <c r="I74" s="15"/>
      <c r="J74" s="69">
        <f t="shared" si="1"/>
        <v>0</v>
      </c>
    </row>
    <row r="75" spans="1:10" ht="107">
      <c r="A75" s="172" t="s">
        <v>544</v>
      </c>
      <c r="B75" s="139" t="s">
        <v>545</v>
      </c>
      <c r="C75" s="248" t="s">
        <v>1207</v>
      </c>
      <c r="D75" s="135" t="s">
        <v>546</v>
      </c>
      <c r="E75" s="134">
        <v>1</v>
      </c>
      <c r="F75" s="50">
        <v>82.78</v>
      </c>
      <c r="G75" s="50">
        <f t="shared" si="0"/>
        <v>82.78</v>
      </c>
      <c r="I75" s="231"/>
      <c r="J75" s="69">
        <f t="shared" si="1"/>
        <v>0</v>
      </c>
    </row>
    <row r="76" spans="1:10" ht="107">
      <c r="A76" s="172" t="s">
        <v>547</v>
      </c>
      <c r="B76" s="139" t="s">
        <v>548</v>
      </c>
      <c r="C76" s="248" t="s">
        <v>1208</v>
      </c>
      <c r="D76" s="135" t="s">
        <v>549</v>
      </c>
      <c r="E76" s="134">
        <v>1</v>
      </c>
      <c r="F76" s="50">
        <v>11.5</v>
      </c>
      <c r="G76" s="50">
        <f t="shared" si="0"/>
        <v>11.5</v>
      </c>
      <c r="I76" s="231"/>
      <c r="J76" s="69">
        <f t="shared" si="1"/>
        <v>0</v>
      </c>
    </row>
    <row r="77" spans="1:10" ht="107">
      <c r="A77" s="172" t="s">
        <v>550</v>
      </c>
      <c r="B77" s="139" t="s">
        <v>551</v>
      </c>
      <c r="C77" s="248" t="s">
        <v>1209</v>
      </c>
      <c r="D77" s="135" t="s">
        <v>552</v>
      </c>
      <c r="E77" s="134">
        <v>1</v>
      </c>
      <c r="F77" s="50">
        <v>18.489999999999998</v>
      </c>
      <c r="G77" s="50">
        <f t="shared" si="0"/>
        <v>18.489999999999998</v>
      </c>
      <c r="I77" s="231"/>
      <c r="J77" s="69">
        <f t="shared" si="1"/>
        <v>0</v>
      </c>
    </row>
    <row r="78" spans="1:10" ht="107">
      <c r="A78" s="172" t="s">
        <v>553</v>
      </c>
      <c r="B78" s="139" t="s">
        <v>554</v>
      </c>
      <c r="C78" s="248" t="s">
        <v>1210</v>
      </c>
      <c r="D78" s="135" t="s">
        <v>555</v>
      </c>
      <c r="E78" s="134">
        <v>1</v>
      </c>
      <c r="F78" s="50">
        <v>28.36</v>
      </c>
      <c r="G78" s="50">
        <f t="shared" si="0"/>
        <v>28.36</v>
      </c>
      <c r="I78" s="231"/>
      <c r="J78" s="69">
        <f t="shared" si="1"/>
        <v>0</v>
      </c>
    </row>
    <row r="79" spans="1:10" ht="107">
      <c r="A79" s="172" t="s">
        <v>556</v>
      </c>
      <c r="B79" s="139" t="s">
        <v>557</v>
      </c>
      <c r="C79" s="248" t="s">
        <v>1211</v>
      </c>
      <c r="D79" s="135" t="s">
        <v>558</v>
      </c>
      <c r="E79" s="134">
        <v>1</v>
      </c>
      <c r="F79" s="50">
        <v>11.5</v>
      </c>
      <c r="G79" s="50">
        <f t="shared" si="0"/>
        <v>11.5</v>
      </c>
      <c r="I79" s="231"/>
      <c r="J79" s="69">
        <f t="shared" si="1"/>
        <v>0</v>
      </c>
    </row>
    <row r="80" spans="1:10" ht="107">
      <c r="A80" s="172" t="s">
        <v>559</v>
      </c>
      <c r="B80" s="70" t="s">
        <v>560</v>
      </c>
      <c r="C80" s="248" t="s">
        <v>1212</v>
      </c>
      <c r="D80" s="135" t="s">
        <v>561</v>
      </c>
      <c r="F80" s="50">
        <v>16.309999999999999</v>
      </c>
      <c r="G80" s="50">
        <f t="shared" si="0"/>
        <v>16.309999999999999</v>
      </c>
      <c r="H80" s="230"/>
      <c r="I80" s="15"/>
      <c r="J80" s="69">
        <f t="shared" si="1"/>
        <v>0</v>
      </c>
    </row>
    <row r="81" spans="1:10" ht="107">
      <c r="A81" s="172" t="s">
        <v>562</v>
      </c>
      <c r="B81" s="139" t="s">
        <v>563</v>
      </c>
      <c r="C81" s="248" t="s">
        <v>1213</v>
      </c>
      <c r="D81" s="135" t="s">
        <v>564</v>
      </c>
      <c r="E81" s="134">
        <v>1</v>
      </c>
      <c r="F81" s="50">
        <v>11.5</v>
      </c>
      <c r="G81" s="50">
        <f t="shared" si="0"/>
        <v>11.5</v>
      </c>
      <c r="I81" s="231"/>
      <c r="J81" s="69">
        <f t="shared" si="1"/>
        <v>0</v>
      </c>
    </row>
    <row r="82" spans="1:10" ht="107">
      <c r="A82" s="172" t="s">
        <v>565</v>
      </c>
      <c r="B82" s="139" t="s">
        <v>566</v>
      </c>
      <c r="C82" s="248" t="s">
        <v>1214</v>
      </c>
      <c r="D82" s="135" t="s">
        <v>567</v>
      </c>
      <c r="E82" s="134">
        <v>1</v>
      </c>
      <c r="F82" s="50">
        <v>18.489999999999998</v>
      </c>
      <c r="G82" s="50">
        <f t="shared" ref="G82:G145" si="2">F82*(1-$C$9)</f>
        <v>18.489999999999998</v>
      </c>
      <c r="I82" s="231"/>
      <c r="J82" s="69">
        <f t="shared" ref="J82:J145" si="3">G82*I82</f>
        <v>0</v>
      </c>
    </row>
    <row r="83" spans="1:10" ht="107">
      <c r="A83" s="172" t="s">
        <v>568</v>
      </c>
      <c r="B83" s="139" t="s">
        <v>569</v>
      </c>
      <c r="C83" s="248" t="s">
        <v>1215</v>
      </c>
      <c r="D83" s="135" t="s">
        <v>570</v>
      </c>
      <c r="E83" s="134">
        <v>1</v>
      </c>
      <c r="F83" s="50">
        <v>9.09</v>
      </c>
      <c r="G83" s="50">
        <f t="shared" si="2"/>
        <v>9.09</v>
      </c>
      <c r="I83" s="231"/>
      <c r="J83" s="69">
        <f t="shared" si="3"/>
        <v>0</v>
      </c>
    </row>
    <row r="84" spans="1:10" ht="107">
      <c r="A84" s="172" t="s">
        <v>571</v>
      </c>
      <c r="B84" s="139" t="s">
        <v>572</v>
      </c>
      <c r="C84" s="248" t="s">
        <v>1216</v>
      </c>
      <c r="D84" s="135" t="s">
        <v>573</v>
      </c>
      <c r="E84" s="134">
        <v>1</v>
      </c>
      <c r="F84" s="50">
        <v>15.07</v>
      </c>
      <c r="G84" s="50">
        <f t="shared" si="2"/>
        <v>15.07</v>
      </c>
      <c r="I84" s="231"/>
      <c r="J84" s="69">
        <f t="shared" si="3"/>
        <v>0</v>
      </c>
    </row>
    <row r="85" spans="1:10" ht="107">
      <c r="A85" s="172" t="s">
        <v>574</v>
      </c>
      <c r="B85" s="139" t="s">
        <v>575</v>
      </c>
      <c r="C85" s="248" t="s">
        <v>1217</v>
      </c>
      <c r="D85" s="135" t="s">
        <v>576</v>
      </c>
      <c r="E85" s="134">
        <v>1</v>
      </c>
      <c r="F85" s="50">
        <v>23.23</v>
      </c>
      <c r="G85" s="50">
        <f t="shared" si="2"/>
        <v>23.23</v>
      </c>
      <c r="I85" s="231"/>
      <c r="J85" s="69">
        <f t="shared" si="3"/>
        <v>0</v>
      </c>
    </row>
    <row r="86" spans="1:10" ht="107">
      <c r="A86" s="172" t="s">
        <v>577</v>
      </c>
      <c r="B86" s="70" t="s">
        <v>578</v>
      </c>
      <c r="C86" s="248" t="s">
        <v>1218</v>
      </c>
      <c r="D86" s="135" t="s">
        <v>579</v>
      </c>
      <c r="E86" s="75">
        <v>1</v>
      </c>
      <c r="F86" s="50">
        <v>39.44</v>
      </c>
      <c r="G86" s="50">
        <f t="shared" si="2"/>
        <v>39.44</v>
      </c>
      <c r="H86" s="230"/>
      <c r="I86" s="15"/>
      <c r="J86" s="69">
        <f t="shared" si="3"/>
        <v>0</v>
      </c>
    </row>
    <row r="87" spans="1:10" ht="107">
      <c r="A87" s="172" t="s">
        <v>580</v>
      </c>
      <c r="B87" s="139" t="s">
        <v>581</v>
      </c>
      <c r="C87" s="248" t="s">
        <v>1219</v>
      </c>
      <c r="D87" s="135" t="s">
        <v>582</v>
      </c>
      <c r="E87" s="134">
        <v>1</v>
      </c>
      <c r="F87" s="50">
        <v>73.16</v>
      </c>
      <c r="G87" s="50">
        <f t="shared" si="2"/>
        <v>73.16</v>
      </c>
      <c r="I87" s="231"/>
      <c r="J87" s="69">
        <f t="shared" si="3"/>
        <v>0</v>
      </c>
    </row>
    <row r="88" spans="1:10" ht="107">
      <c r="A88" s="172" t="s">
        <v>583</v>
      </c>
      <c r="B88" s="139" t="s">
        <v>584</v>
      </c>
      <c r="C88" s="248" t="s">
        <v>1220</v>
      </c>
      <c r="D88" s="135" t="s">
        <v>585</v>
      </c>
      <c r="E88" s="134">
        <v>1</v>
      </c>
      <c r="F88" s="50">
        <v>9.09</v>
      </c>
      <c r="G88" s="50">
        <f t="shared" si="2"/>
        <v>9.09</v>
      </c>
      <c r="I88" s="231"/>
      <c r="J88" s="69">
        <f t="shared" si="3"/>
        <v>0</v>
      </c>
    </row>
    <row r="89" spans="1:10" ht="107">
      <c r="A89" s="172" t="s">
        <v>586</v>
      </c>
      <c r="B89" s="139" t="s">
        <v>587</v>
      </c>
      <c r="C89" s="248" t="s">
        <v>1221</v>
      </c>
      <c r="D89" s="135" t="s">
        <v>588</v>
      </c>
      <c r="E89" s="134">
        <v>1</v>
      </c>
      <c r="F89" s="50">
        <v>15.07</v>
      </c>
      <c r="G89" s="50">
        <f t="shared" si="2"/>
        <v>15.07</v>
      </c>
      <c r="I89" s="231"/>
      <c r="J89" s="69">
        <f t="shared" si="3"/>
        <v>0</v>
      </c>
    </row>
    <row r="90" spans="1:10" ht="107">
      <c r="A90" s="172" t="s">
        <v>589</v>
      </c>
      <c r="B90" s="139" t="s">
        <v>590</v>
      </c>
      <c r="C90" s="248" t="s">
        <v>1222</v>
      </c>
      <c r="D90" s="135" t="s">
        <v>591</v>
      </c>
      <c r="E90" s="134">
        <v>1</v>
      </c>
      <c r="F90" s="50">
        <v>23.23</v>
      </c>
      <c r="G90" s="50">
        <f t="shared" si="2"/>
        <v>23.23</v>
      </c>
      <c r="I90" s="231"/>
      <c r="J90" s="69">
        <f t="shared" si="3"/>
        <v>0</v>
      </c>
    </row>
    <row r="91" spans="1:10" ht="107">
      <c r="A91" s="172" t="s">
        <v>592</v>
      </c>
      <c r="B91" s="70" t="s">
        <v>593</v>
      </c>
      <c r="C91" s="248" t="s">
        <v>1223</v>
      </c>
      <c r="D91" s="135" t="s">
        <v>594</v>
      </c>
      <c r="F91" s="50">
        <v>73.16</v>
      </c>
      <c r="G91" s="50">
        <f t="shared" si="2"/>
        <v>73.16</v>
      </c>
      <c r="H91" s="230"/>
      <c r="I91" s="15"/>
      <c r="J91" s="69">
        <f t="shared" si="3"/>
        <v>0</v>
      </c>
    </row>
    <row r="92" spans="1:10" ht="107">
      <c r="A92" s="172" t="s">
        <v>595</v>
      </c>
      <c r="B92" s="139" t="s">
        <v>596</v>
      </c>
      <c r="C92" s="248" t="s">
        <v>1224</v>
      </c>
      <c r="D92" s="135" t="s">
        <v>597</v>
      </c>
      <c r="E92" s="134">
        <v>1</v>
      </c>
      <c r="F92" s="50">
        <v>9.09</v>
      </c>
      <c r="G92" s="50">
        <f t="shared" si="2"/>
        <v>9.09</v>
      </c>
      <c r="I92" s="231"/>
      <c r="J92" s="69">
        <f t="shared" si="3"/>
        <v>0</v>
      </c>
    </row>
    <row r="93" spans="1:10" ht="107">
      <c r="A93" s="172" t="s">
        <v>598</v>
      </c>
      <c r="B93" s="139" t="s">
        <v>599</v>
      </c>
      <c r="C93" s="248" t="s">
        <v>1225</v>
      </c>
      <c r="D93" s="135" t="s">
        <v>600</v>
      </c>
      <c r="E93" s="134">
        <v>1</v>
      </c>
      <c r="F93" s="50">
        <v>15.07</v>
      </c>
      <c r="G93" s="50">
        <f t="shared" si="2"/>
        <v>15.07</v>
      </c>
      <c r="I93" s="231"/>
      <c r="J93" s="69">
        <f t="shared" si="3"/>
        <v>0</v>
      </c>
    </row>
    <row r="94" spans="1:10" ht="107">
      <c r="A94" s="172" t="s">
        <v>601</v>
      </c>
      <c r="B94" s="139" t="s">
        <v>602</v>
      </c>
      <c r="C94" s="248" t="s">
        <v>1226</v>
      </c>
      <c r="D94" s="135" t="s">
        <v>603</v>
      </c>
      <c r="E94" s="134">
        <v>1</v>
      </c>
      <c r="F94" s="50">
        <v>23.23</v>
      </c>
      <c r="G94" s="50">
        <f t="shared" si="2"/>
        <v>23.23</v>
      </c>
      <c r="I94" s="231"/>
      <c r="J94" s="69">
        <f t="shared" si="3"/>
        <v>0</v>
      </c>
    </row>
    <row r="95" spans="1:10" ht="107">
      <c r="A95" s="172" t="s">
        <v>604</v>
      </c>
      <c r="B95" s="139" t="s">
        <v>605</v>
      </c>
      <c r="C95" s="248" t="s">
        <v>1227</v>
      </c>
      <c r="D95" s="135" t="s">
        <v>606</v>
      </c>
      <c r="E95" s="134">
        <v>1</v>
      </c>
      <c r="F95" s="50">
        <v>73.16</v>
      </c>
      <c r="G95" s="50">
        <f t="shared" si="2"/>
        <v>73.16</v>
      </c>
      <c r="I95" s="231"/>
      <c r="J95" s="69">
        <f t="shared" si="3"/>
        <v>0</v>
      </c>
    </row>
    <row r="96" spans="1:10" ht="107">
      <c r="A96" s="172" t="s">
        <v>607</v>
      </c>
      <c r="B96" s="139" t="s">
        <v>608</v>
      </c>
      <c r="C96" s="248" t="s">
        <v>1228</v>
      </c>
      <c r="D96" s="135" t="s">
        <v>609</v>
      </c>
      <c r="E96" s="134">
        <v>1</v>
      </c>
      <c r="F96" s="50">
        <v>11.5</v>
      </c>
      <c r="G96" s="50">
        <f t="shared" si="2"/>
        <v>11.5</v>
      </c>
      <c r="I96" s="231"/>
      <c r="J96" s="69">
        <f t="shared" si="3"/>
        <v>0</v>
      </c>
    </row>
    <row r="97" spans="1:10" ht="107">
      <c r="A97" s="172" t="s">
        <v>610</v>
      </c>
      <c r="B97" s="139" t="s">
        <v>611</v>
      </c>
      <c r="C97" s="248" t="s">
        <v>1229</v>
      </c>
      <c r="D97" s="135" t="s">
        <v>612</v>
      </c>
      <c r="E97" s="134">
        <v>1</v>
      </c>
      <c r="F97" s="50">
        <v>11.5</v>
      </c>
      <c r="G97" s="50">
        <f t="shared" si="2"/>
        <v>11.5</v>
      </c>
      <c r="I97" s="231"/>
      <c r="J97" s="69">
        <f t="shared" si="3"/>
        <v>0</v>
      </c>
    </row>
    <row r="98" spans="1:10" ht="107">
      <c r="A98" s="162"/>
      <c r="B98" s="162"/>
      <c r="C98" s="251"/>
      <c r="D98" s="163" t="s">
        <v>613</v>
      </c>
      <c r="E98" s="164"/>
      <c r="F98" s="50"/>
      <c r="G98" s="50"/>
      <c r="I98" s="231"/>
      <c r="J98" s="69"/>
    </row>
    <row r="99" spans="1:10" ht="107">
      <c r="A99" s="172" t="s">
        <v>614</v>
      </c>
      <c r="B99" s="139" t="s">
        <v>615</v>
      </c>
      <c r="C99" s="248" t="s">
        <v>1230</v>
      </c>
      <c r="D99" s="135" t="s">
        <v>616</v>
      </c>
      <c r="E99" s="134">
        <v>1</v>
      </c>
      <c r="F99" s="50">
        <v>7.32</v>
      </c>
      <c r="G99" s="50">
        <f t="shared" si="2"/>
        <v>7.32</v>
      </c>
      <c r="I99" s="231"/>
      <c r="J99" s="69">
        <f t="shared" si="3"/>
        <v>0</v>
      </c>
    </row>
    <row r="100" spans="1:10" ht="107">
      <c r="A100" s="172" t="s">
        <v>617</v>
      </c>
      <c r="B100" s="139" t="s">
        <v>618</v>
      </c>
      <c r="C100" s="248" t="s">
        <v>1231</v>
      </c>
      <c r="D100" s="135" t="s">
        <v>619</v>
      </c>
      <c r="E100" s="134">
        <v>1</v>
      </c>
      <c r="F100" s="50">
        <v>11.5</v>
      </c>
      <c r="G100" s="50">
        <f t="shared" si="2"/>
        <v>11.5</v>
      </c>
      <c r="I100" s="231"/>
      <c r="J100" s="69">
        <f t="shared" si="3"/>
        <v>0</v>
      </c>
    </row>
    <row r="101" spans="1:10" ht="107">
      <c r="A101" s="172" t="s">
        <v>620</v>
      </c>
      <c r="B101" s="139" t="s">
        <v>621</v>
      </c>
      <c r="C101" s="248" t="s">
        <v>1232</v>
      </c>
      <c r="D101" s="135" t="s">
        <v>622</v>
      </c>
      <c r="E101" s="134">
        <v>1</v>
      </c>
      <c r="F101" s="50">
        <v>11.5</v>
      </c>
      <c r="G101" s="50">
        <f t="shared" si="2"/>
        <v>11.5</v>
      </c>
      <c r="I101" s="231"/>
      <c r="J101" s="69">
        <f t="shared" si="3"/>
        <v>0</v>
      </c>
    </row>
    <row r="102" spans="1:10" ht="107">
      <c r="A102" s="172" t="s">
        <v>623</v>
      </c>
      <c r="B102" s="139" t="s">
        <v>624</v>
      </c>
      <c r="C102" s="248" t="s">
        <v>1233</v>
      </c>
      <c r="D102" s="135" t="s">
        <v>625</v>
      </c>
      <c r="E102" s="134">
        <v>1</v>
      </c>
      <c r="F102" s="50">
        <v>11.5</v>
      </c>
      <c r="G102" s="50">
        <f t="shared" si="2"/>
        <v>11.5</v>
      </c>
      <c r="I102" s="231"/>
      <c r="J102" s="69">
        <f t="shared" si="3"/>
        <v>0</v>
      </c>
    </row>
    <row r="103" spans="1:10" ht="107">
      <c r="A103" s="172" t="s">
        <v>626</v>
      </c>
      <c r="B103" s="139" t="s">
        <v>627</v>
      </c>
      <c r="C103" s="248" t="s">
        <v>1234</v>
      </c>
      <c r="D103" s="135" t="s">
        <v>628</v>
      </c>
      <c r="E103" s="134">
        <v>1</v>
      </c>
      <c r="F103" s="50">
        <v>11.5</v>
      </c>
      <c r="G103" s="50">
        <f t="shared" si="2"/>
        <v>11.5</v>
      </c>
      <c r="I103" s="231"/>
      <c r="J103" s="69">
        <f t="shared" si="3"/>
        <v>0</v>
      </c>
    </row>
    <row r="104" spans="1:10" ht="107">
      <c r="A104" s="172" t="s">
        <v>629</v>
      </c>
      <c r="B104" s="139" t="s">
        <v>630</v>
      </c>
      <c r="C104" s="248" t="s">
        <v>1235</v>
      </c>
      <c r="D104" s="135" t="s">
        <v>631</v>
      </c>
      <c r="E104" s="134">
        <v>1</v>
      </c>
      <c r="F104" s="50">
        <v>11.5</v>
      </c>
      <c r="G104" s="50">
        <f t="shared" si="2"/>
        <v>11.5</v>
      </c>
      <c r="I104" s="231"/>
      <c r="J104" s="69">
        <f t="shared" si="3"/>
        <v>0</v>
      </c>
    </row>
    <row r="105" spans="1:10" ht="107">
      <c r="A105" s="172" t="s">
        <v>632</v>
      </c>
      <c r="B105" s="75" t="s">
        <v>633</v>
      </c>
      <c r="C105" s="248" t="s">
        <v>1236</v>
      </c>
      <c r="D105" s="135" t="s">
        <v>634</v>
      </c>
      <c r="E105" s="134">
        <v>1</v>
      </c>
      <c r="F105" s="50">
        <v>11.5</v>
      </c>
      <c r="G105" s="50">
        <f t="shared" si="2"/>
        <v>11.5</v>
      </c>
      <c r="I105" s="231"/>
      <c r="J105" s="69">
        <f t="shared" si="3"/>
        <v>0</v>
      </c>
    </row>
    <row r="106" spans="1:10" ht="107">
      <c r="A106" s="172" t="s">
        <v>635</v>
      </c>
      <c r="B106" s="75" t="s">
        <v>636</v>
      </c>
      <c r="C106" s="248" t="s">
        <v>1237</v>
      </c>
      <c r="D106" s="135" t="s">
        <v>637</v>
      </c>
      <c r="E106" s="134">
        <v>1</v>
      </c>
      <c r="F106" s="50">
        <v>18.489999999999998</v>
      </c>
      <c r="G106" s="50">
        <f t="shared" si="2"/>
        <v>18.489999999999998</v>
      </c>
      <c r="I106" s="231"/>
      <c r="J106" s="69">
        <f t="shared" si="3"/>
        <v>0</v>
      </c>
    </row>
    <row r="107" spans="1:10" ht="107">
      <c r="A107" s="172" t="s">
        <v>638</v>
      </c>
      <c r="B107" s="75" t="s">
        <v>639</v>
      </c>
      <c r="C107" s="248" t="s">
        <v>1238</v>
      </c>
      <c r="D107" s="135" t="s">
        <v>640</v>
      </c>
      <c r="E107" s="134">
        <v>1</v>
      </c>
      <c r="F107" s="50">
        <v>11.5</v>
      </c>
      <c r="G107" s="50">
        <f t="shared" si="2"/>
        <v>11.5</v>
      </c>
      <c r="I107" s="231"/>
      <c r="J107" s="69">
        <f t="shared" si="3"/>
        <v>0</v>
      </c>
    </row>
    <row r="108" spans="1:10" ht="107">
      <c r="A108" s="172" t="s">
        <v>641</v>
      </c>
      <c r="B108" s="75" t="s">
        <v>642</v>
      </c>
      <c r="C108" s="248" t="s">
        <v>1239</v>
      </c>
      <c r="D108" s="135" t="s">
        <v>643</v>
      </c>
      <c r="E108" s="134">
        <v>1</v>
      </c>
      <c r="F108" s="50">
        <v>18.489999999999998</v>
      </c>
      <c r="G108" s="50">
        <f t="shared" si="2"/>
        <v>18.489999999999998</v>
      </c>
      <c r="I108" s="231"/>
      <c r="J108" s="69">
        <f t="shared" si="3"/>
        <v>0</v>
      </c>
    </row>
    <row r="109" spans="1:10" ht="107">
      <c r="A109" s="172" t="s">
        <v>644</v>
      </c>
      <c r="B109" s="75" t="s">
        <v>645</v>
      </c>
      <c r="C109" s="248" t="s">
        <v>1240</v>
      </c>
      <c r="D109" s="135" t="s">
        <v>646</v>
      </c>
      <c r="E109" s="134">
        <v>1</v>
      </c>
      <c r="F109" s="50">
        <v>18.489999999999998</v>
      </c>
      <c r="G109" s="50">
        <f t="shared" si="2"/>
        <v>18.489999999999998</v>
      </c>
      <c r="I109" s="231"/>
      <c r="J109" s="69">
        <f t="shared" si="3"/>
        <v>0</v>
      </c>
    </row>
    <row r="110" spans="1:10" ht="107">
      <c r="A110" s="172" t="s">
        <v>647</v>
      </c>
      <c r="B110" s="75" t="s">
        <v>648</v>
      </c>
      <c r="C110" s="248" t="s">
        <v>1241</v>
      </c>
      <c r="D110" s="135" t="s">
        <v>649</v>
      </c>
      <c r="E110" s="134">
        <v>1</v>
      </c>
      <c r="F110" s="50">
        <v>18.489999999999998</v>
      </c>
      <c r="G110" s="50">
        <f t="shared" si="2"/>
        <v>18.489999999999998</v>
      </c>
      <c r="I110" s="231"/>
      <c r="J110" s="69">
        <f t="shared" si="3"/>
        <v>0</v>
      </c>
    </row>
    <row r="111" spans="1:10" ht="107">
      <c r="A111" s="172" t="s">
        <v>650</v>
      </c>
      <c r="B111" s="75" t="s">
        <v>651</v>
      </c>
      <c r="C111" s="248" t="s">
        <v>1242</v>
      </c>
      <c r="D111" s="135" t="s">
        <v>652</v>
      </c>
      <c r="E111" s="134">
        <v>1</v>
      </c>
      <c r="F111" s="50">
        <v>28.36</v>
      </c>
      <c r="G111" s="50">
        <f t="shared" si="2"/>
        <v>28.36</v>
      </c>
      <c r="I111" s="231"/>
      <c r="J111" s="69">
        <f t="shared" si="3"/>
        <v>0</v>
      </c>
    </row>
    <row r="112" spans="1:10" ht="107">
      <c r="A112" s="172" t="s">
        <v>653</v>
      </c>
      <c r="B112" s="70" t="s">
        <v>654</v>
      </c>
      <c r="C112" s="248" t="s">
        <v>1243</v>
      </c>
      <c r="D112" s="135" t="s">
        <v>655</v>
      </c>
      <c r="E112" s="75">
        <v>1</v>
      </c>
      <c r="F112" s="50">
        <v>48.15</v>
      </c>
      <c r="G112" s="50">
        <f t="shared" si="2"/>
        <v>48.15</v>
      </c>
      <c r="H112" s="230"/>
      <c r="I112" s="15"/>
      <c r="J112" s="69">
        <f t="shared" si="3"/>
        <v>0</v>
      </c>
    </row>
    <row r="113" spans="1:10" ht="107">
      <c r="A113" s="172" t="s">
        <v>656</v>
      </c>
      <c r="B113" s="75" t="s">
        <v>657</v>
      </c>
      <c r="C113" s="248" t="s">
        <v>1244</v>
      </c>
      <c r="D113" s="135" t="s">
        <v>658</v>
      </c>
      <c r="E113" s="134">
        <v>1</v>
      </c>
      <c r="F113" s="50">
        <v>80.81</v>
      </c>
      <c r="G113" s="50">
        <f t="shared" si="2"/>
        <v>80.81</v>
      </c>
      <c r="I113" s="231"/>
      <c r="J113" s="69">
        <f t="shared" si="3"/>
        <v>0</v>
      </c>
    </row>
    <row r="114" spans="1:10" ht="107">
      <c r="A114" s="172" t="s">
        <v>659</v>
      </c>
      <c r="B114" s="75" t="s">
        <v>660</v>
      </c>
      <c r="C114" s="248" t="s">
        <v>1245</v>
      </c>
      <c r="D114" s="135" t="s">
        <v>661</v>
      </c>
      <c r="E114" s="134">
        <v>1</v>
      </c>
      <c r="F114" s="50">
        <v>20.9</v>
      </c>
      <c r="G114" s="50">
        <f t="shared" si="2"/>
        <v>20.9</v>
      </c>
      <c r="I114" s="231"/>
      <c r="J114" s="69">
        <f t="shared" si="3"/>
        <v>0</v>
      </c>
    </row>
    <row r="115" spans="1:10" ht="107">
      <c r="A115" s="172" t="s">
        <v>662</v>
      </c>
      <c r="B115" s="75" t="s">
        <v>663</v>
      </c>
      <c r="C115" s="248" t="s">
        <v>1246</v>
      </c>
      <c r="D115" s="135" t="s">
        <v>664</v>
      </c>
      <c r="E115" s="134">
        <v>1</v>
      </c>
      <c r="F115" s="50">
        <v>30.26</v>
      </c>
      <c r="G115" s="50">
        <f t="shared" si="2"/>
        <v>30.26</v>
      </c>
      <c r="I115" s="231"/>
      <c r="J115" s="69">
        <f t="shared" si="3"/>
        <v>0</v>
      </c>
    </row>
    <row r="116" spans="1:10" ht="107">
      <c r="A116" s="172" t="s">
        <v>665</v>
      </c>
      <c r="B116" s="75" t="s">
        <v>666</v>
      </c>
      <c r="C116" s="248" t="s">
        <v>1247</v>
      </c>
      <c r="D116" s="135" t="s">
        <v>667</v>
      </c>
      <c r="E116" s="134">
        <v>1</v>
      </c>
      <c r="F116" s="50">
        <v>34.01</v>
      </c>
      <c r="G116" s="50">
        <f t="shared" si="2"/>
        <v>34.01</v>
      </c>
      <c r="I116" s="231"/>
      <c r="J116" s="69">
        <f t="shared" si="3"/>
        <v>0</v>
      </c>
    </row>
    <row r="117" spans="1:10" ht="107">
      <c r="A117" s="172" t="s">
        <v>668</v>
      </c>
      <c r="B117" s="171" t="s">
        <v>669</v>
      </c>
      <c r="C117" s="248" t="s">
        <v>1248</v>
      </c>
      <c r="D117" s="135" t="s">
        <v>670</v>
      </c>
      <c r="E117" s="134">
        <v>1</v>
      </c>
      <c r="F117" s="50">
        <v>11.5</v>
      </c>
      <c r="G117" s="50">
        <f t="shared" si="2"/>
        <v>11.5</v>
      </c>
      <c r="I117" s="231"/>
      <c r="J117" s="69">
        <f t="shared" si="3"/>
        <v>0</v>
      </c>
    </row>
    <row r="118" spans="1:10" ht="107">
      <c r="A118" s="172" t="s">
        <v>671</v>
      </c>
      <c r="B118" s="171" t="s">
        <v>672</v>
      </c>
      <c r="C118" s="248" t="s">
        <v>1249</v>
      </c>
      <c r="D118" s="135" t="s">
        <v>673</v>
      </c>
      <c r="E118" s="134">
        <v>1</v>
      </c>
      <c r="F118" s="50">
        <v>11.5</v>
      </c>
      <c r="G118" s="50">
        <f t="shared" si="2"/>
        <v>11.5</v>
      </c>
      <c r="I118" s="231"/>
      <c r="J118" s="69">
        <f t="shared" si="3"/>
        <v>0</v>
      </c>
    </row>
    <row r="119" spans="1:10" ht="107">
      <c r="A119" s="172" t="s">
        <v>674</v>
      </c>
      <c r="B119" s="75" t="s">
        <v>675</v>
      </c>
      <c r="C119" s="248" t="s">
        <v>1250</v>
      </c>
      <c r="D119" s="135" t="s">
        <v>676</v>
      </c>
      <c r="E119" s="134">
        <v>1</v>
      </c>
      <c r="F119" s="50">
        <v>11.5</v>
      </c>
      <c r="G119" s="50">
        <f t="shared" si="2"/>
        <v>11.5</v>
      </c>
      <c r="I119" s="231"/>
      <c r="J119" s="69">
        <f t="shared" si="3"/>
        <v>0</v>
      </c>
    </row>
    <row r="120" spans="1:10" ht="107">
      <c r="A120" s="172" t="s">
        <v>677</v>
      </c>
      <c r="B120" s="139" t="s">
        <v>678</v>
      </c>
      <c r="C120" s="248" t="s">
        <v>1251</v>
      </c>
      <c r="D120" s="135" t="s">
        <v>679</v>
      </c>
      <c r="E120" s="134">
        <v>1</v>
      </c>
      <c r="F120" s="50">
        <v>11.5</v>
      </c>
      <c r="G120" s="50">
        <f t="shared" si="2"/>
        <v>11.5</v>
      </c>
      <c r="I120" s="231"/>
      <c r="J120" s="69">
        <f t="shared" si="3"/>
        <v>0</v>
      </c>
    </row>
    <row r="121" spans="1:10" ht="107">
      <c r="A121" s="172" t="s">
        <v>680</v>
      </c>
      <c r="B121" s="139" t="s">
        <v>681</v>
      </c>
      <c r="C121" s="248" t="s">
        <v>1252</v>
      </c>
      <c r="D121" s="135" t="s">
        <v>682</v>
      </c>
      <c r="E121" s="134">
        <v>1</v>
      </c>
      <c r="F121" s="50">
        <v>7.32</v>
      </c>
      <c r="G121" s="50">
        <f t="shared" si="2"/>
        <v>7.32</v>
      </c>
      <c r="I121" s="231"/>
      <c r="J121" s="69">
        <f t="shared" si="3"/>
        <v>0</v>
      </c>
    </row>
    <row r="122" spans="1:10" ht="107">
      <c r="A122" s="165"/>
      <c r="B122" s="165"/>
      <c r="C122" s="252"/>
      <c r="D122" s="166" t="s">
        <v>683</v>
      </c>
      <c r="E122" s="167"/>
      <c r="F122" s="50"/>
      <c r="G122" s="50"/>
      <c r="I122" s="231"/>
      <c r="J122" s="69"/>
    </row>
    <row r="123" spans="1:10" ht="107">
      <c r="A123" s="172" t="s">
        <v>684</v>
      </c>
      <c r="B123" s="139" t="s">
        <v>685</v>
      </c>
      <c r="C123" s="248" t="s">
        <v>1253</v>
      </c>
      <c r="D123" s="135" t="s">
        <v>686</v>
      </c>
      <c r="E123" s="134">
        <v>1</v>
      </c>
      <c r="F123" s="50">
        <v>7.32</v>
      </c>
      <c r="G123" s="50">
        <f t="shared" si="2"/>
        <v>7.32</v>
      </c>
      <c r="I123" s="231"/>
      <c r="J123" s="69">
        <f t="shared" si="3"/>
        <v>0</v>
      </c>
    </row>
    <row r="124" spans="1:10" ht="107">
      <c r="A124" s="172" t="s">
        <v>687</v>
      </c>
      <c r="B124" s="139" t="s">
        <v>688</v>
      </c>
      <c r="C124" s="248" t="s">
        <v>1259</v>
      </c>
      <c r="D124" s="135" t="s">
        <v>689</v>
      </c>
      <c r="E124" s="134">
        <v>1</v>
      </c>
      <c r="F124" s="50">
        <v>7.32</v>
      </c>
      <c r="G124" s="50">
        <f t="shared" si="2"/>
        <v>7.32</v>
      </c>
      <c r="I124" s="231"/>
      <c r="J124" s="69">
        <f t="shared" si="3"/>
        <v>0</v>
      </c>
    </row>
    <row r="125" spans="1:10" ht="107">
      <c r="A125" s="172" t="s">
        <v>690</v>
      </c>
      <c r="B125" s="139" t="s">
        <v>691</v>
      </c>
      <c r="C125" s="248" t="s">
        <v>1260</v>
      </c>
      <c r="D125" s="135" t="s">
        <v>692</v>
      </c>
      <c r="E125" s="134">
        <v>1</v>
      </c>
      <c r="F125" s="50">
        <v>11.5</v>
      </c>
      <c r="G125" s="50">
        <f t="shared" si="2"/>
        <v>11.5</v>
      </c>
      <c r="I125" s="231"/>
      <c r="J125" s="69">
        <f t="shared" si="3"/>
        <v>0</v>
      </c>
    </row>
    <row r="126" spans="1:10" ht="107">
      <c r="A126" s="172" t="s">
        <v>693</v>
      </c>
      <c r="B126" s="139" t="s">
        <v>694</v>
      </c>
      <c r="C126" s="248" t="s">
        <v>1261</v>
      </c>
      <c r="D126" s="135" t="s">
        <v>695</v>
      </c>
      <c r="E126" s="134">
        <v>1</v>
      </c>
      <c r="F126" s="50">
        <v>11.5</v>
      </c>
      <c r="G126" s="50">
        <f t="shared" si="2"/>
        <v>11.5</v>
      </c>
      <c r="I126" s="231"/>
      <c r="J126" s="69">
        <f t="shared" si="3"/>
        <v>0</v>
      </c>
    </row>
    <row r="127" spans="1:10" ht="107">
      <c r="A127" s="168"/>
      <c r="B127" s="168"/>
      <c r="C127" s="253"/>
      <c r="D127" s="169" t="s">
        <v>696</v>
      </c>
      <c r="E127" s="170"/>
      <c r="F127" s="50"/>
      <c r="G127" s="50"/>
      <c r="I127" s="231"/>
      <c r="J127" s="69"/>
    </row>
    <row r="128" spans="1:10" ht="107">
      <c r="A128" s="172" t="s">
        <v>697</v>
      </c>
      <c r="B128" s="139" t="s">
        <v>698</v>
      </c>
      <c r="C128" s="248" t="s">
        <v>1254</v>
      </c>
      <c r="D128" s="135" t="s">
        <v>699</v>
      </c>
      <c r="E128" s="134">
        <v>1</v>
      </c>
      <c r="F128" s="50">
        <v>7.32</v>
      </c>
      <c r="G128" s="50">
        <f t="shared" si="2"/>
        <v>7.32</v>
      </c>
      <c r="I128" s="231"/>
      <c r="J128" s="69">
        <f t="shared" si="3"/>
        <v>0</v>
      </c>
    </row>
    <row r="129" spans="1:10" ht="107">
      <c r="A129" s="172" t="s">
        <v>700</v>
      </c>
      <c r="B129" s="139" t="s">
        <v>701</v>
      </c>
      <c r="C129" s="248" t="s">
        <v>1255</v>
      </c>
      <c r="D129" s="135" t="s">
        <v>702</v>
      </c>
      <c r="E129" s="134">
        <v>1</v>
      </c>
      <c r="F129" s="50">
        <v>11.5</v>
      </c>
      <c r="G129" s="50">
        <f t="shared" si="2"/>
        <v>11.5</v>
      </c>
      <c r="I129" s="231"/>
      <c r="J129" s="69">
        <f t="shared" si="3"/>
        <v>0</v>
      </c>
    </row>
    <row r="130" spans="1:10" ht="107">
      <c r="A130" s="172" t="s">
        <v>703</v>
      </c>
      <c r="B130" s="139" t="s">
        <v>704</v>
      </c>
      <c r="C130" s="248" t="s">
        <v>1256</v>
      </c>
      <c r="D130" s="135" t="s">
        <v>705</v>
      </c>
      <c r="E130" s="134">
        <v>1</v>
      </c>
      <c r="F130" s="50">
        <v>18.489999999999998</v>
      </c>
      <c r="G130" s="50">
        <f t="shared" si="2"/>
        <v>18.489999999999998</v>
      </c>
      <c r="I130" s="231"/>
      <c r="J130" s="69">
        <f t="shared" si="3"/>
        <v>0</v>
      </c>
    </row>
    <row r="131" spans="1:10" ht="107">
      <c r="A131" s="172" t="s">
        <v>706</v>
      </c>
      <c r="B131" s="139" t="s">
        <v>707</v>
      </c>
      <c r="C131" s="248" t="s">
        <v>1257</v>
      </c>
      <c r="D131" s="135" t="s">
        <v>708</v>
      </c>
      <c r="E131" s="134">
        <v>1</v>
      </c>
      <c r="F131" s="50">
        <v>28.36</v>
      </c>
      <c r="G131" s="50">
        <f t="shared" si="2"/>
        <v>28.36</v>
      </c>
      <c r="I131" s="231"/>
      <c r="J131" s="69">
        <f t="shared" si="3"/>
        <v>0</v>
      </c>
    </row>
    <row r="132" spans="1:10" ht="107">
      <c r="A132" s="172" t="s">
        <v>709</v>
      </c>
      <c r="B132" s="70" t="s">
        <v>710</v>
      </c>
      <c r="C132" s="248" t="s">
        <v>1258</v>
      </c>
      <c r="D132" s="135" t="s">
        <v>711</v>
      </c>
      <c r="E132" s="75">
        <v>1</v>
      </c>
      <c r="F132" s="50">
        <v>48.15</v>
      </c>
      <c r="G132" s="50">
        <f t="shared" si="2"/>
        <v>48.15</v>
      </c>
      <c r="H132" s="230"/>
      <c r="I132" s="15"/>
      <c r="J132" s="69">
        <f t="shared" si="3"/>
        <v>0</v>
      </c>
    </row>
    <row r="133" spans="1:10" ht="107">
      <c r="A133" s="172" t="s">
        <v>712</v>
      </c>
      <c r="B133" s="139" t="s">
        <v>713</v>
      </c>
      <c r="C133" s="248" t="s">
        <v>1262</v>
      </c>
      <c r="D133" s="135" t="s">
        <v>714</v>
      </c>
      <c r="E133" s="134">
        <v>1</v>
      </c>
      <c r="F133" s="50">
        <v>80.81</v>
      </c>
      <c r="G133" s="50">
        <f t="shared" si="2"/>
        <v>80.81</v>
      </c>
      <c r="I133" s="231"/>
      <c r="J133" s="69">
        <f t="shared" si="3"/>
        <v>0</v>
      </c>
    </row>
    <row r="134" spans="1:10" ht="107">
      <c r="A134" s="172" t="s">
        <v>715</v>
      </c>
      <c r="B134" s="139" t="s">
        <v>716</v>
      </c>
      <c r="C134" s="248" t="s">
        <v>1263</v>
      </c>
      <c r="D134" s="135" t="s">
        <v>717</v>
      </c>
      <c r="E134" s="134">
        <v>3</v>
      </c>
      <c r="F134" s="50">
        <v>8.73</v>
      </c>
      <c r="G134" s="50">
        <f t="shared" si="2"/>
        <v>8.73</v>
      </c>
      <c r="I134" s="231"/>
      <c r="J134" s="69">
        <f t="shared" si="3"/>
        <v>0</v>
      </c>
    </row>
    <row r="135" spans="1:10" ht="107">
      <c r="A135" s="172" t="s">
        <v>718</v>
      </c>
      <c r="B135" s="139" t="s">
        <v>719</v>
      </c>
      <c r="C135" s="248" t="s">
        <v>1264</v>
      </c>
      <c r="D135" s="135" t="s">
        <v>720</v>
      </c>
      <c r="E135" s="134">
        <v>1</v>
      </c>
      <c r="F135" s="50">
        <v>7.32</v>
      </c>
      <c r="G135" s="50">
        <f t="shared" si="2"/>
        <v>7.32</v>
      </c>
      <c r="I135" s="231"/>
      <c r="J135" s="69">
        <f t="shared" si="3"/>
        <v>0</v>
      </c>
    </row>
    <row r="136" spans="1:10" ht="107">
      <c r="A136" s="172" t="s">
        <v>721</v>
      </c>
      <c r="B136" s="139" t="s">
        <v>722</v>
      </c>
      <c r="C136" s="248" t="s">
        <v>1265</v>
      </c>
      <c r="D136" s="135" t="s">
        <v>723</v>
      </c>
      <c r="E136" s="134">
        <v>1</v>
      </c>
      <c r="F136" s="50">
        <v>11.5</v>
      </c>
      <c r="G136" s="50">
        <f t="shared" si="2"/>
        <v>11.5</v>
      </c>
      <c r="I136" s="231"/>
      <c r="J136" s="69">
        <f t="shared" si="3"/>
        <v>0</v>
      </c>
    </row>
    <row r="137" spans="1:10" ht="107">
      <c r="A137" s="172" t="s">
        <v>724</v>
      </c>
      <c r="B137" s="139" t="s">
        <v>725</v>
      </c>
      <c r="C137" s="248" t="s">
        <v>1266</v>
      </c>
      <c r="D137" s="135" t="s">
        <v>726</v>
      </c>
      <c r="E137" s="134">
        <v>1</v>
      </c>
      <c r="F137" s="50">
        <v>18.489999999999998</v>
      </c>
      <c r="G137" s="50">
        <f t="shared" si="2"/>
        <v>18.489999999999998</v>
      </c>
      <c r="I137" s="231"/>
      <c r="J137" s="69">
        <f t="shared" si="3"/>
        <v>0</v>
      </c>
    </row>
    <row r="138" spans="1:10" ht="107">
      <c r="A138" s="172" t="s">
        <v>727</v>
      </c>
      <c r="B138" s="139" t="s">
        <v>728</v>
      </c>
      <c r="C138" s="248" t="s">
        <v>1267</v>
      </c>
      <c r="D138" s="135" t="s">
        <v>729</v>
      </c>
      <c r="E138" s="134">
        <v>1</v>
      </c>
      <c r="F138" s="50">
        <v>28.36</v>
      </c>
      <c r="G138" s="50">
        <f t="shared" si="2"/>
        <v>28.36</v>
      </c>
      <c r="I138" s="231"/>
      <c r="J138" s="69">
        <f t="shared" si="3"/>
        <v>0</v>
      </c>
    </row>
    <row r="139" spans="1:10" ht="107">
      <c r="A139" s="172" t="s">
        <v>730</v>
      </c>
      <c r="B139" s="70" t="s">
        <v>731</v>
      </c>
      <c r="C139" s="248" t="s">
        <v>1268</v>
      </c>
      <c r="D139" s="135" t="s">
        <v>732</v>
      </c>
      <c r="E139" s="75">
        <v>1</v>
      </c>
      <c r="F139" s="50">
        <v>48.15</v>
      </c>
      <c r="G139" s="50">
        <f t="shared" si="2"/>
        <v>48.15</v>
      </c>
      <c r="H139" s="230"/>
      <c r="I139" s="15"/>
      <c r="J139" s="69">
        <f t="shared" si="3"/>
        <v>0</v>
      </c>
    </row>
    <row r="140" spans="1:10" ht="107">
      <c r="A140" s="172" t="s">
        <v>733</v>
      </c>
      <c r="B140" s="139" t="s">
        <v>734</v>
      </c>
      <c r="C140" s="248" t="s">
        <v>1269</v>
      </c>
      <c r="D140" s="135" t="s">
        <v>735</v>
      </c>
      <c r="E140" s="134">
        <v>1</v>
      </c>
      <c r="F140" s="50">
        <v>80.81</v>
      </c>
      <c r="G140" s="50">
        <f t="shared" si="2"/>
        <v>80.81</v>
      </c>
      <c r="I140" s="231"/>
      <c r="J140" s="69">
        <f t="shared" si="3"/>
        <v>0</v>
      </c>
    </row>
    <row r="141" spans="1:10" ht="107">
      <c r="A141" s="172" t="s">
        <v>736</v>
      </c>
      <c r="B141" s="139" t="s">
        <v>737</v>
      </c>
      <c r="C141" s="248" t="s">
        <v>1270</v>
      </c>
      <c r="D141" s="135" t="s">
        <v>738</v>
      </c>
      <c r="E141" s="134">
        <v>1</v>
      </c>
      <c r="F141" s="50">
        <v>26.66</v>
      </c>
      <c r="G141" s="50">
        <f t="shared" si="2"/>
        <v>26.66</v>
      </c>
      <c r="I141" s="231"/>
      <c r="J141" s="69">
        <f t="shared" si="3"/>
        <v>0</v>
      </c>
    </row>
    <row r="142" spans="1:10" ht="107">
      <c r="A142" s="172" t="s">
        <v>739</v>
      </c>
      <c r="B142" s="139" t="s">
        <v>740</v>
      </c>
      <c r="C142" s="248" t="s">
        <v>1271</v>
      </c>
      <c r="D142" s="135" t="s">
        <v>741</v>
      </c>
      <c r="E142" s="134">
        <v>3</v>
      </c>
      <c r="F142" s="50">
        <v>8.73</v>
      </c>
      <c r="G142" s="50">
        <f t="shared" si="2"/>
        <v>8.73</v>
      </c>
      <c r="I142" s="231"/>
      <c r="J142" s="69">
        <f t="shared" si="3"/>
        <v>0</v>
      </c>
    </row>
    <row r="143" spans="1:10" ht="107">
      <c r="A143" s="172" t="s">
        <v>742</v>
      </c>
      <c r="B143" s="139" t="s">
        <v>743</v>
      </c>
      <c r="C143" s="248" t="s">
        <v>1272</v>
      </c>
      <c r="D143" s="135" t="s">
        <v>744</v>
      </c>
      <c r="E143" s="134">
        <v>1</v>
      </c>
      <c r="F143" s="50">
        <v>7.32</v>
      </c>
      <c r="G143" s="50">
        <f t="shared" si="2"/>
        <v>7.32</v>
      </c>
      <c r="I143" s="231"/>
      <c r="J143" s="69">
        <f t="shared" si="3"/>
        <v>0</v>
      </c>
    </row>
    <row r="144" spans="1:10" ht="107">
      <c r="A144" s="172" t="s">
        <v>745</v>
      </c>
      <c r="B144" s="139" t="s">
        <v>746</v>
      </c>
      <c r="C144" s="248" t="s">
        <v>1273</v>
      </c>
      <c r="D144" s="135" t="s">
        <v>747</v>
      </c>
      <c r="E144" s="134">
        <v>1</v>
      </c>
      <c r="F144" s="50">
        <v>11.5</v>
      </c>
      <c r="G144" s="50">
        <f t="shared" si="2"/>
        <v>11.5</v>
      </c>
      <c r="I144" s="231"/>
      <c r="J144" s="69">
        <f t="shared" si="3"/>
        <v>0</v>
      </c>
    </row>
    <row r="145" spans="1:12" ht="107">
      <c r="A145" s="172" t="s">
        <v>748</v>
      </c>
      <c r="B145" s="139" t="s">
        <v>749</v>
      </c>
      <c r="C145" s="248" t="s">
        <v>1274</v>
      </c>
      <c r="D145" s="135" t="s">
        <v>750</v>
      </c>
      <c r="E145" s="134">
        <v>1</v>
      </c>
      <c r="F145" s="50">
        <v>28.36</v>
      </c>
      <c r="G145" s="50">
        <f t="shared" si="2"/>
        <v>28.36</v>
      </c>
      <c r="I145" s="231"/>
      <c r="J145" s="69">
        <f t="shared" si="3"/>
        <v>0</v>
      </c>
    </row>
    <row r="146" spans="1:12" ht="107">
      <c r="A146" s="172" t="s">
        <v>751</v>
      </c>
      <c r="B146" s="139" t="s">
        <v>752</v>
      </c>
      <c r="C146" s="248" t="s">
        <v>1275</v>
      </c>
      <c r="D146" s="135" t="s">
        <v>753</v>
      </c>
      <c r="E146" s="134">
        <v>1</v>
      </c>
      <c r="F146" s="50">
        <v>80.81</v>
      </c>
      <c r="G146" s="50">
        <f t="shared" ref="G146:G154" si="4">F146*(1-$C$9)</f>
        <v>80.81</v>
      </c>
      <c r="I146" s="231"/>
      <c r="J146" s="69">
        <f t="shared" ref="J146:J154" si="5">G146*I146</f>
        <v>0</v>
      </c>
    </row>
    <row r="147" spans="1:12" ht="107">
      <c r="A147" s="172" t="s">
        <v>754</v>
      </c>
      <c r="B147" s="139" t="s">
        <v>755</v>
      </c>
      <c r="C147" s="248" t="s">
        <v>1276</v>
      </c>
      <c r="D147" s="135" t="s">
        <v>756</v>
      </c>
      <c r="E147" s="134">
        <v>1</v>
      </c>
      <c r="F147" s="50">
        <v>11.5</v>
      </c>
      <c r="G147" s="50">
        <f t="shared" si="4"/>
        <v>11.5</v>
      </c>
      <c r="I147" s="231"/>
      <c r="J147" s="69">
        <f t="shared" si="5"/>
        <v>0</v>
      </c>
    </row>
    <row r="148" spans="1:12" ht="107">
      <c r="A148" s="172" t="s">
        <v>757</v>
      </c>
      <c r="B148" s="139" t="s">
        <v>758</v>
      </c>
      <c r="C148" s="248" t="s">
        <v>1277</v>
      </c>
      <c r="D148" s="135" t="s">
        <v>759</v>
      </c>
      <c r="E148" s="134">
        <v>1</v>
      </c>
      <c r="F148" s="50">
        <v>28.36</v>
      </c>
      <c r="G148" s="50">
        <f t="shared" si="4"/>
        <v>28.36</v>
      </c>
      <c r="I148" s="231"/>
      <c r="J148" s="69">
        <f t="shared" si="5"/>
        <v>0</v>
      </c>
    </row>
    <row r="149" spans="1:12" ht="107">
      <c r="A149" s="172" t="s">
        <v>760</v>
      </c>
      <c r="B149" s="70" t="s">
        <v>761</v>
      </c>
      <c r="C149" s="248" t="s">
        <v>1278</v>
      </c>
      <c r="D149" s="135" t="s">
        <v>762</v>
      </c>
      <c r="E149" s="75">
        <v>1</v>
      </c>
      <c r="F149" s="50">
        <v>48.15</v>
      </c>
      <c r="G149" s="50">
        <f t="shared" si="4"/>
        <v>48.15</v>
      </c>
      <c r="H149" s="230"/>
      <c r="I149" s="15"/>
      <c r="J149" s="69">
        <f t="shared" si="5"/>
        <v>0</v>
      </c>
    </row>
    <row r="150" spans="1:12" ht="107">
      <c r="A150" s="172" t="s">
        <v>763</v>
      </c>
      <c r="B150" s="139" t="s">
        <v>764</v>
      </c>
      <c r="C150" s="248" t="s">
        <v>1279</v>
      </c>
      <c r="D150" s="135" t="s">
        <v>765</v>
      </c>
      <c r="E150" s="134">
        <v>1</v>
      </c>
      <c r="F150" s="50">
        <v>80.81</v>
      </c>
      <c r="G150" s="50">
        <f t="shared" si="4"/>
        <v>80.81</v>
      </c>
      <c r="I150" s="231"/>
      <c r="J150" s="69">
        <f t="shared" si="5"/>
        <v>0</v>
      </c>
    </row>
    <row r="151" spans="1:12" ht="107">
      <c r="A151" s="172" t="s">
        <v>766</v>
      </c>
      <c r="B151" s="139" t="s">
        <v>767</v>
      </c>
      <c r="C151" s="248" t="s">
        <v>1280</v>
      </c>
      <c r="D151" s="135" t="s">
        <v>768</v>
      </c>
      <c r="E151" s="134">
        <v>3</v>
      </c>
      <c r="F151" s="50">
        <v>8.73</v>
      </c>
      <c r="G151" s="50">
        <f t="shared" si="4"/>
        <v>8.73</v>
      </c>
      <c r="I151" s="231"/>
      <c r="J151" s="69">
        <f t="shared" si="5"/>
        <v>0</v>
      </c>
    </row>
    <row r="152" spans="1:12" ht="107">
      <c r="A152" s="172" t="s">
        <v>769</v>
      </c>
      <c r="B152" s="139" t="s">
        <v>770</v>
      </c>
      <c r="C152" s="248" t="s">
        <v>1281</v>
      </c>
      <c r="D152" s="135" t="s">
        <v>771</v>
      </c>
      <c r="E152" s="134">
        <v>3</v>
      </c>
      <c r="F152" s="50">
        <v>7.06</v>
      </c>
      <c r="G152" s="50">
        <f t="shared" si="4"/>
        <v>7.06</v>
      </c>
      <c r="I152" s="231"/>
      <c r="J152" s="69">
        <f t="shared" si="5"/>
        <v>0</v>
      </c>
    </row>
    <row r="153" spans="1:12" ht="107">
      <c r="A153" s="172" t="s">
        <v>772</v>
      </c>
      <c r="B153" s="139" t="s">
        <v>773</v>
      </c>
      <c r="C153" s="248" t="s">
        <v>1282</v>
      </c>
      <c r="D153" s="135" t="s">
        <v>774</v>
      </c>
      <c r="E153" s="134">
        <v>1</v>
      </c>
      <c r="F153" s="50">
        <v>2.83</v>
      </c>
      <c r="G153" s="50">
        <f t="shared" si="4"/>
        <v>2.83</v>
      </c>
      <c r="I153" s="231"/>
      <c r="J153" s="69">
        <f t="shared" si="5"/>
        <v>0</v>
      </c>
    </row>
    <row r="154" spans="1:12" ht="107">
      <c r="A154" s="172" t="s">
        <v>775</v>
      </c>
      <c r="B154" s="139" t="s">
        <v>776</v>
      </c>
      <c r="C154" s="248" t="s">
        <v>1283</v>
      </c>
      <c r="D154" s="135" t="s">
        <v>777</v>
      </c>
      <c r="E154" s="134">
        <v>1</v>
      </c>
      <c r="F154" s="50">
        <v>2.83</v>
      </c>
      <c r="G154" s="50">
        <f t="shared" si="4"/>
        <v>2.83</v>
      </c>
      <c r="I154" s="231"/>
      <c r="J154" s="69">
        <f t="shared" si="5"/>
        <v>0</v>
      </c>
    </row>
    <row r="155" spans="1:12" ht="38.25" customHeight="1">
      <c r="A155" s="291"/>
      <c r="B155" s="292"/>
      <c r="C155" s="293"/>
      <c r="D155" s="116"/>
      <c r="E155" s="294"/>
      <c r="F155" s="56"/>
      <c r="G155" s="56"/>
      <c r="J155" s="8"/>
    </row>
    <row r="156" spans="1:12" s="212" customFormat="1" ht="33.5">
      <c r="A156" s="218"/>
      <c r="B156" s="219"/>
      <c r="C156" s="220"/>
      <c r="D156" s="220" t="s">
        <v>1603</v>
      </c>
      <c r="E156" s="221"/>
      <c r="F156" s="222"/>
      <c r="G156" s="219"/>
      <c r="H156" s="222">
        <f>SUM(H83:H154)</f>
        <v>0</v>
      </c>
      <c r="I156" s="222">
        <f>SUM(I17:I154)</f>
        <v>0</v>
      </c>
      <c r="J156" s="306">
        <f>SUM(J17:J154)</f>
        <v>0</v>
      </c>
      <c r="K156"/>
      <c r="L156"/>
    </row>
    <row r="157" spans="1:12" s="212" customFormat="1" ht="33.5">
      <c r="A157" s="224"/>
      <c r="B157" s="224"/>
      <c r="C157" s="225"/>
      <c r="D157" s="220" t="s">
        <v>1611</v>
      </c>
      <c r="E157" s="226"/>
      <c r="F157" s="227"/>
      <c r="G157" s="219"/>
      <c r="H157" s="219"/>
      <c r="I157" s="219"/>
      <c r="J157" s="308">
        <f>IF(I156&gt;29,25%,0)</f>
        <v>0</v>
      </c>
      <c r="K157"/>
      <c r="L157"/>
    </row>
    <row r="158" spans="1:12" s="212" customFormat="1" ht="33.5">
      <c r="A158" s="219"/>
      <c r="B158" s="219"/>
      <c r="C158" s="220"/>
      <c r="D158" s="220" t="s">
        <v>261</v>
      </c>
      <c r="E158" s="221"/>
      <c r="F158" s="228"/>
      <c r="G158" s="219"/>
      <c r="H158" s="219"/>
      <c r="I158" s="219"/>
      <c r="J158" s="307">
        <f>J156-(J156*J157)</f>
        <v>0</v>
      </c>
      <c r="K158"/>
    </row>
    <row r="160" spans="1:12" ht="18.5">
      <c r="A160" s="119" t="s">
        <v>1605</v>
      </c>
    </row>
  </sheetData>
  <mergeCells count="2">
    <mergeCell ref="A11:I11"/>
    <mergeCell ref="A12:I1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34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AFB4-7400-48B2-A765-8B8D8A993F00}">
  <sheetPr>
    <pageSetUpPr fitToPage="1"/>
  </sheetPr>
  <dimension ref="A1:Q35"/>
  <sheetViews>
    <sheetView zoomScale="55" zoomScaleNormal="55" workbookViewId="0">
      <selection activeCell="D8" sqref="D8"/>
    </sheetView>
  </sheetViews>
  <sheetFormatPr baseColWidth="10" defaultColWidth="11.453125" defaultRowHeight="14.5"/>
  <cols>
    <col min="1" max="1" width="39.1796875" customWidth="1"/>
    <col min="2" max="2" width="15.54296875" customWidth="1"/>
    <col min="3" max="3" width="48.54296875" customWidth="1"/>
    <col min="4" max="4" width="50.81640625" bestFit="1" customWidth="1"/>
    <col min="5" max="5" width="8.26953125" customWidth="1"/>
    <col min="6" max="6" width="15.26953125" bestFit="1" customWidth="1"/>
    <col min="7" max="7" width="14.453125" bestFit="1" customWidth="1"/>
    <col min="8" max="8" width="21.7265625" customWidth="1"/>
    <col min="9" max="9" width="17.1796875" bestFit="1" customWidth="1"/>
  </cols>
  <sheetData>
    <row r="1" spans="1:12" ht="61.5">
      <c r="A1" s="12"/>
      <c r="B1" s="259" t="s">
        <v>262</v>
      </c>
      <c r="C1" s="77"/>
      <c r="D1" s="200"/>
      <c r="E1" s="201"/>
      <c r="F1" s="77"/>
      <c r="G1" s="81"/>
      <c r="H1" s="81"/>
      <c r="I1" s="82"/>
      <c r="J1" s="83"/>
      <c r="K1" s="246"/>
    </row>
    <row r="2" spans="1:12" ht="46">
      <c r="A2" s="12"/>
      <c r="B2" s="312" t="s">
        <v>263</v>
      </c>
      <c r="C2" s="312"/>
      <c r="D2" s="312"/>
      <c r="E2" s="312"/>
      <c r="F2" s="312"/>
      <c r="G2" s="312"/>
      <c r="H2" s="312"/>
      <c r="I2" s="312"/>
      <c r="J2" s="312"/>
      <c r="K2" s="312"/>
    </row>
    <row r="3" spans="1:12" ht="18.5">
      <c r="A3" s="119" t="s">
        <v>2</v>
      </c>
      <c r="B3" s="110"/>
      <c r="C3" s="110"/>
      <c r="D3" s="111"/>
      <c r="E3" s="109"/>
      <c r="F3" s="109"/>
      <c r="G3" s="108"/>
      <c r="H3" s="108"/>
      <c r="I3" s="108"/>
      <c r="J3" s="108"/>
      <c r="K3" s="108"/>
      <c r="L3" s="108"/>
    </row>
    <row r="4" spans="1:12" ht="15" customHeight="1">
      <c r="A4" s="119" t="s">
        <v>264</v>
      </c>
      <c r="B4" s="110"/>
      <c r="C4" s="110"/>
      <c r="D4" s="113"/>
      <c r="E4" s="109"/>
      <c r="F4" s="109"/>
      <c r="G4" s="108"/>
      <c r="H4" s="108"/>
      <c r="I4" s="108"/>
      <c r="J4" s="108"/>
      <c r="K4" s="108"/>
      <c r="L4" s="108"/>
    </row>
    <row r="5" spans="1:12" ht="18.5">
      <c r="A5" s="119" t="s">
        <v>4</v>
      </c>
      <c r="B5" s="110"/>
      <c r="C5" s="110"/>
      <c r="D5" s="111"/>
      <c r="E5" s="109"/>
      <c r="F5" s="109"/>
      <c r="G5" s="108"/>
      <c r="H5" s="108"/>
      <c r="I5" s="108"/>
      <c r="J5" s="108"/>
      <c r="K5" s="108"/>
      <c r="L5" s="108"/>
    </row>
    <row r="6" spans="1:12" ht="18.5">
      <c r="A6" s="119" t="s">
        <v>265</v>
      </c>
      <c r="B6" s="110"/>
      <c r="C6" s="110"/>
      <c r="D6" s="111"/>
      <c r="E6" s="109"/>
      <c r="F6" s="109"/>
      <c r="H6" s="108"/>
      <c r="I6" s="108"/>
      <c r="J6" s="108"/>
      <c r="K6" s="108"/>
      <c r="L6" s="108"/>
    </row>
    <row r="7" spans="1:12" ht="18.5">
      <c r="A7" s="119" t="s">
        <v>6</v>
      </c>
      <c r="B7" s="114"/>
      <c r="C7" s="114"/>
      <c r="D7" s="115"/>
      <c r="E7" s="109"/>
      <c r="F7" s="109"/>
      <c r="G7" s="108"/>
      <c r="H7" s="112"/>
      <c r="I7" s="108"/>
      <c r="J7" s="108"/>
      <c r="K7" s="108"/>
      <c r="L7" s="108"/>
    </row>
    <row r="8" spans="1:12" ht="18.5">
      <c r="A8" s="119"/>
      <c r="B8" s="114"/>
      <c r="C8" s="114"/>
      <c r="D8" s="115"/>
      <c r="E8" s="109"/>
      <c r="F8" s="109"/>
      <c r="G8" s="108"/>
      <c r="H8" s="112"/>
      <c r="I8" s="108"/>
      <c r="J8" s="108"/>
      <c r="K8" s="108"/>
      <c r="L8" s="108"/>
    </row>
    <row r="9" spans="1:12" ht="36">
      <c r="A9" s="311" t="s">
        <v>1617</v>
      </c>
      <c r="B9" s="311"/>
      <c r="C9" s="311"/>
      <c r="D9" s="311"/>
      <c r="E9" s="311"/>
      <c r="F9" s="311"/>
      <c r="G9" s="311"/>
      <c r="H9" s="245"/>
      <c r="I9" s="108"/>
      <c r="J9" s="108"/>
      <c r="K9" s="108"/>
      <c r="L9" s="108"/>
    </row>
    <row r="10" spans="1:12" ht="36">
      <c r="A10" s="311" t="s">
        <v>1612</v>
      </c>
      <c r="B10" s="311"/>
      <c r="C10" s="311"/>
      <c r="D10" s="311"/>
      <c r="E10" s="311"/>
      <c r="F10" s="311"/>
      <c r="G10" s="311"/>
      <c r="H10" s="245"/>
      <c r="I10" s="108"/>
      <c r="J10" s="108"/>
      <c r="K10" s="108"/>
      <c r="L10" s="108"/>
    </row>
    <row r="11" spans="1:12" ht="18.5">
      <c r="A11" s="116"/>
      <c r="B11" s="114"/>
      <c r="C11" s="114"/>
      <c r="D11" s="115"/>
      <c r="E11" s="109"/>
      <c r="F11" s="109"/>
      <c r="G11" s="108"/>
      <c r="H11" s="112"/>
      <c r="I11" s="108"/>
      <c r="J11" s="108"/>
      <c r="K11" s="108"/>
      <c r="L11" s="108"/>
    </row>
    <row r="12" spans="1:12" ht="104.5" customHeight="1">
      <c r="A12" s="127"/>
      <c r="B12" s="128" t="s">
        <v>266</v>
      </c>
      <c r="C12" s="128"/>
      <c r="D12" s="129"/>
      <c r="E12" s="130"/>
      <c r="F12" s="130"/>
      <c r="G12" s="130"/>
      <c r="H12" s="130"/>
      <c r="I12" s="106"/>
      <c r="J12" s="108"/>
      <c r="K12" s="108"/>
      <c r="L12" s="108"/>
    </row>
    <row r="13" spans="1:12" ht="57">
      <c r="A13" s="35" t="s">
        <v>15</v>
      </c>
      <c r="B13" s="35" t="s">
        <v>267</v>
      </c>
      <c r="C13" s="35" t="s">
        <v>1135</v>
      </c>
      <c r="D13" s="35" t="s">
        <v>17</v>
      </c>
      <c r="E13" s="35" t="s">
        <v>18</v>
      </c>
      <c r="F13" s="35" t="s">
        <v>1600</v>
      </c>
      <c r="G13" s="35" t="s">
        <v>23</v>
      </c>
      <c r="H13" s="35" t="s">
        <v>24</v>
      </c>
    </row>
    <row r="14" spans="1:12" s="203" customFormat="1" ht="107">
      <c r="A14" s="120" t="s">
        <v>268</v>
      </c>
      <c r="B14" s="117">
        <v>301356</v>
      </c>
      <c r="C14" s="243" t="s">
        <v>1136</v>
      </c>
      <c r="D14" s="117" t="s">
        <v>269</v>
      </c>
      <c r="E14" s="70">
        <v>1</v>
      </c>
      <c r="F14" s="50">
        <v>25.82</v>
      </c>
      <c r="G14" s="15"/>
      <c r="H14" s="69">
        <f>F14*G14</f>
        <v>0</v>
      </c>
    </row>
    <row r="15" spans="1:12" s="203" customFormat="1" ht="107">
      <c r="A15" s="120" t="s">
        <v>270</v>
      </c>
      <c r="B15" s="117">
        <v>301357</v>
      </c>
      <c r="C15" s="243" t="s">
        <v>1137</v>
      </c>
      <c r="D15" s="117" t="s">
        <v>271</v>
      </c>
      <c r="E15" s="70">
        <v>1</v>
      </c>
      <c r="F15" s="50">
        <v>17.93</v>
      </c>
      <c r="G15" s="15"/>
      <c r="H15" s="69">
        <f t="shared" ref="H15:H29" si="0">F15*G15</f>
        <v>0</v>
      </c>
    </row>
    <row r="16" spans="1:12" s="203" customFormat="1" ht="107">
      <c r="A16" s="120" t="s">
        <v>272</v>
      </c>
      <c r="B16" s="117">
        <v>301358</v>
      </c>
      <c r="C16" s="243" t="s">
        <v>1138</v>
      </c>
      <c r="D16" s="117" t="s">
        <v>273</v>
      </c>
      <c r="E16" s="70">
        <v>1</v>
      </c>
      <c r="F16" s="50">
        <v>15.42</v>
      </c>
      <c r="G16" s="15"/>
      <c r="H16" s="69">
        <f t="shared" si="0"/>
        <v>0</v>
      </c>
    </row>
    <row r="17" spans="1:17" s="203" customFormat="1" ht="107">
      <c r="A17" s="120" t="s">
        <v>274</v>
      </c>
      <c r="B17" s="117">
        <v>301350</v>
      </c>
      <c r="C17" s="243" t="s">
        <v>1139</v>
      </c>
      <c r="D17" s="117" t="s">
        <v>275</v>
      </c>
      <c r="E17" s="70">
        <v>1</v>
      </c>
      <c r="F17" s="50">
        <v>7.35</v>
      </c>
      <c r="G17" s="15"/>
      <c r="H17" s="69">
        <f t="shared" si="0"/>
        <v>0</v>
      </c>
    </row>
    <row r="18" spans="1:17" s="203" customFormat="1" ht="107">
      <c r="A18" s="120" t="s">
        <v>276</v>
      </c>
      <c r="B18" s="117">
        <v>301351</v>
      </c>
      <c r="C18" s="243" t="s">
        <v>1140</v>
      </c>
      <c r="D18" s="117" t="s">
        <v>277</v>
      </c>
      <c r="E18" s="70">
        <v>1</v>
      </c>
      <c r="F18" s="50">
        <v>14.34</v>
      </c>
      <c r="G18" s="15"/>
      <c r="H18" s="69">
        <f t="shared" si="0"/>
        <v>0</v>
      </c>
      <c r="Q18" s="254"/>
    </row>
    <row r="19" spans="1:17" s="203" customFormat="1" ht="107">
      <c r="A19" s="120" t="s">
        <v>278</v>
      </c>
      <c r="B19" s="117">
        <v>301352</v>
      </c>
      <c r="C19" s="243" t="s">
        <v>1141</v>
      </c>
      <c r="D19" s="117" t="s">
        <v>279</v>
      </c>
      <c r="E19" s="70">
        <v>1</v>
      </c>
      <c r="F19" s="50">
        <v>17.309999999999999</v>
      </c>
      <c r="G19" s="15"/>
      <c r="H19" s="69">
        <f t="shared" si="0"/>
        <v>0</v>
      </c>
      <c r="P19" s="255"/>
      <c r="Q19" s="256"/>
    </row>
    <row r="20" spans="1:17" s="203" customFormat="1" ht="107">
      <c r="A20" s="120" t="s">
        <v>280</v>
      </c>
      <c r="B20" s="117">
        <v>301353</v>
      </c>
      <c r="C20" s="243" t="s">
        <v>1142</v>
      </c>
      <c r="D20" s="117" t="s">
        <v>281</v>
      </c>
      <c r="E20" s="70">
        <v>1</v>
      </c>
      <c r="F20" s="50">
        <v>19.559999999999999</v>
      </c>
      <c r="G20" s="15"/>
      <c r="H20" s="69">
        <f t="shared" si="0"/>
        <v>0</v>
      </c>
    </row>
    <row r="21" spans="1:17" s="203" customFormat="1" ht="107">
      <c r="A21" s="120" t="s">
        <v>282</v>
      </c>
      <c r="B21" s="117">
        <v>301354</v>
      </c>
      <c r="C21" s="243" t="s">
        <v>1143</v>
      </c>
      <c r="D21" s="117" t="s">
        <v>283</v>
      </c>
      <c r="E21" s="70">
        <v>1</v>
      </c>
      <c r="F21" s="50">
        <v>25.72</v>
      </c>
      <c r="G21" s="15"/>
      <c r="H21" s="69">
        <f t="shared" si="0"/>
        <v>0</v>
      </c>
    </row>
    <row r="22" spans="1:17" s="203" customFormat="1" ht="107">
      <c r="A22" s="120" t="s">
        <v>284</v>
      </c>
      <c r="B22" s="117">
        <v>301355</v>
      </c>
      <c r="C22" s="243" t="s">
        <v>1144</v>
      </c>
      <c r="D22" s="117" t="s">
        <v>285</v>
      </c>
      <c r="E22" s="70">
        <v>1</v>
      </c>
      <c r="F22" s="50">
        <v>29.2</v>
      </c>
      <c r="G22" s="15"/>
      <c r="H22" s="69">
        <f t="shared" si="0"/>
        <v>0</v>
      </c>
    </row>
    <row r="23" spans="1:17" ht="86.5" customHeight="1">
      <c r="B23" s="123" t="s">
        <v>286</v>
      </c>
      <c r="C23" s="247"/>
      <c r="D23" s="121"/>
      <c r="E23" s="121"/>
      <c r="F23" s="121"/>
      <c r="G23" s="122"/>
      <c r="H23" s="122"/>
    </row>
    <row r="24" spans="1:17" s="202" customFormat="1" ht="107">
      <c r="A24" s="257" t="s">
        <v>287</v>
      </c>
      <c r="B24" s="131">
        <v>471020020</v>
      </c>
      <c r="C24" s="258" t="s">
        <v>1145</v>
      </c>
      <c r="D24" s="150" t="s">
        <v>288</v>
      </c>
      <c r="E24" s="70">
        <v>1</v>
      </c>
      <c r="F24" s="50">
        <v>7.36</v>
      </c>
      <c r="G24" s="15"/>
      <c r="H24" s="69">
        <f t="shared" si="0"/>
        <v>0</v>
      </c>
    </row>
    <row r="25" spans="1:17" s="202" customFormat="1" ht="107">
      <c r="A25" s="257" t="s">
        <v>289</v>
      </c>
      <c r="B25" s="131">
        <v>471030040</v>
      </c>
      <c r="C25" s="258" t="s">
        <v>1146</v>
      </c>
      <c r="D25" s="150" t="s">
        <v>290</v>
      </c>
      <c r="E25" s="70">
        <v>1</v>
      </c>
      <c r="F25" s="50">
        <v>14.36</v>
      </c>
      <c r="G25" s="15"/>
      <c r="H25" s="69">
        <f t="shared" si="0"/>
        <v>0</v>
      </c>
    </row>
    <row r="26" spans="1:17" s="202" customFormat="1" ht="107">
      <c r="A26" s="257" t="s">
        <v>291</v>
      </c>
      <c r="B26" s="131">
        <v>471040040</v>
      </c>
      <c r="C26" s="258" t="s">
        <v>1147</v>
      </c>
      <c r="D26" s="150" t="s">
        <v>292</v>
      </c>
      <c r="E26" s="70">
        <v>1</v>
      </c>
      <c r="F26" s="50">
        <v>17.32</v>
      </c>
      <c r="G26" s="15"/>
      <c r="H26" s="69">
        <f t="shared" si="0"/>
        <v>0</v>
      </c>
    </row>
    <row r="27" spans="1:17" s="202" customFormat="1" ht="107">
      <c r="A27" s="257" t="s">
        <v>293</v>
      </c>
      <c r="B27" s="131">
        <v>471040050</v>
      </c>
      <c r="C27" s="258" t="s">
        <v>1148</v>
      </c>
      <c r="D27" s="150" t="s">
        <v>294</v>
      </c>
      <c r="E27" s="70">
        <v>1</v>
      </c>
      <c r="F27" s="50">
        <v>19.559999999999999</v>
      </c>
      <c r="G27" s="15"/>
      <c r="H27" s="69">
        <f t="shared" si="0"/>
        <v>0</v>
      </c>
    </row>
    <row r="28" spans="1:17" s="202" customFormat="1" ht="107">
      <c r="A28" s="257" t="s">
        <v>295</v>
      </c>
      <c r="B28" s="131">
        <v>471050060</v>
      </c>
      <c r="C28" s="258" t="s">
        <v>1149</v>
      </c>
      <c r="D28" s="150" t="s">
        <v>296</v>
      </c>
      <c r="E28" s="70">
        <v>1</v>
      </c>
      <c r="F28" s="50">
        <v>25.72</v>
      </c>
      <c r="G28" s="15"/>
      <c r="H28" s="69">
        <f t="shared" si="0"/>
        <v>0</v>
      </c>
    </row>
    <row r="29" spans="1:17" s="202" customFormat="1" ht="108" customHeight="1">
      <c r="A29" s="257" t="s">
        <v>297</v>
      </c>
      <c r="B29" s="131">
        <v>471050070</v>
      </c>
      <c r="C29" s="258" t="s">
        <v>1150</v>
      </c>
      <c r="D29" s="150" t="s">
        <v>298</v>
      </c>
      <c r="E29" s="70">
        <v>1</v>
      </c>
      <c r="F29" s="50">
        <v>29.2</v>
      </c>
      <c r="G29" s="15"/>
      <c r="H29" s="69">
        <f t="shared" si="0"/>
        <v>0</v>
      </c>
    </row>
    <row r="30" spans="1:17" s="202" customFormat="1" ht="24.75" customHeight="1">
      <c r="A30" s="285"/>
      <c r="B30" s="286"/>
      <c r="C30" s="287"/>
      <c r="D30" s="288"/>
      <c r="E30" s="203"/>
      <c r="F30" s="56"/>
      <c r="G30" s="44"/>
      <c r="H30" s="8"/>
    </row>
    <row r="31" spans="1:17" s="212" customFormat="1" ht="33.5">
      <c r="A31" s="272"/>
      <c r="B31" s="272"/>
      <c r="C31" s="273" t="s">
        <v>1603</v>
      </c>
      <c r="D31" s="272"/>
      <c r="E31" s="272"/>
      <c r="F31" s="272"/>
      <c r="G31" s="289">
        <f>SUM(G14:G29)</f>
        <v>0</v>
      </c>
      <c r="H31" s="290">
        <f>SUM(H14:H29)</f>
        <v>0</v>
      </c>
      <c r="I31"/>
    </row>
    <row r="32" spans="1:17" s="212" customFormat="1" ht="33" customHeight="1">
      <c r="A32" s="272"/>
      <c r="B32" s="272"/>
      <c r="C32" s="273" t="s">
        <v>1618</v>
      </c>
      <c r="D32" s="273"/>
      <c r="E32" s="274"/>
      <c r="F32" s="275"/>
      <c r="G32" s="276"/>
      <c r="H32" s="275">
        <f>IF(G31&gt;29,50%,0)</f>
        <v>0</v>
      </c>
      <c r="I32"/>
      <c r="J32"/>
      <c r="K32"/>
    </row>
    <row r="33" spans="1:10" s="212" customFormat="1" ht="33.5">
      <c r="A33" s="276"/>
      <c r="B33" s="276"/>
      <c r="C33" s="273" t="s">
        <v>261</v>
      </c>
      <c r="D33" s="273"/>
      <c r="E33" s="277"/>
      <c r="F33" s="278"/>
      <c r="G33" s="276"/>
      <c r="H33" s="279">
        <f>H31-(H32*H31)</f>
        <v>0</v>
      </c>
      <c r="I33"/>
      <c r="J33"/>
    </row>
    <row r="35" spans="1:10" ht="18.5">
      <c r="A35" s="119" t="s">
        <v>1605</v>
      </c>
    </row>
  </sheetData>
  <mergeCells count="3">
    <mergeCell ref="B2:K2"/>
    <mergeCell ref="A9:G9"/>
    <mergeCell ref="A10:G10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1E3D-49AF-46A1-B19C-831685B02BF5}">
  <sheetPr>
    <pageSetUpPr fitToPage="1"/>
  </sheetPr>
  <dimension ref="A1:L51"/>
  <sheetViews>
    <sheetView zoomScale="68" zoomScaleNormal="68" workbookViewId="0">
      <pane ySplit="13" topLeftCell="A14" activePane="bottomLeft" state="frozen"/>
      <selection pane="bottomLeft" activeCell="S4" sqref="S4"/>
    </sheetView>
  </sheetViews>
  <sheetFormatPr baseColWidth="10" defaultColWidth="11.453125" defaultRowHeight="14.5"/>
  <cols>
    <col min="1" max="1" width="30.54296875" customWidth="1"/>
    <col min="2" max="2" width="15" customWidth="1"/>
    <col min="3" max="3" width="55.453125" customWidth="1"/>
    <col min="4" max="4" width="73" customWidth="1"/>
    <col min="6" max="6" width="14.7265625" customWidth="1"/>
    <col min="7" max="7" width="13.26953125" bestFit="1" customWidth="1"/>
    <col min="8" max="8" width="14.54296875" bestFit="1" customWidth="1"/>
  </cols>
  <sheetData>
    <row r="1" spans="1:12" ht="57" customHeight="1">
      <c r="B1" s="125" t="s">
        <v>262</v>
      </c>
      <c r="C1" s="125"/>
      <c r="D1" s="124"/>
      <c r="E1" s="124"/>
      <c r="F1" s="124"/>
      <c r="G1" s="124"/>
      <c r="H1" s="124"/>
    </row>
    <row r="2" spans="1:12" ht="46">
      <c r="B2" s="199" t="s">
        <v>263</v>
      </c>
      <c r="C2" s="199"/>
      <c r="D2" s="199"/>
      <c r="E2" s="199"/>
      <c r="F2" s="199"/>
      <c r="G2" s="199"/>
      <c r="H2" s="199"/>
    </row>
    <row r="3" spans="1:12" ht="18.5">
      <c r="A3" s="119" t="s">
        <v>2</v>
      </c>
      <c r="B3" s="110"/>
      <c r="C3" s="110"/>
      <c r="D3" s="111"/>
      <c r="E3" s="109"/>
      <c r="F3" s="109"/>
      <c r="G3" s="108"/>
      <c r="H3" s="108"/>
      <c r="I3" s="108"/>
      <c r="J3" s="108"/>
      <c r="K3" s="108"/>
      <c r="L3" s="108"/>
    </row>
    <row r="4" spans="1:12" ht="15" customHeight="1">
      <c r="A4" s="119" t="s">
        <v>264</v>
      </c>
      <c r="B4" s="110"/>
      <c r="C4" s="110"/>
      <c r="D4" s="113"/>
      <c r="E4" s="109"/>
      <c r="F4" s="109"/>
      <c r="G4" s="108"/>
      <c r="H4" s="108"/>
      <c r="I4" s="108"/>
      <c r="J4" s="108"/>
      <c r="K4" s="108"/>
      <c r="L4" s="108"/>
    </row>
    <row r="5" spans="1:12" ht="18.5">
      <c r="A5" s="119" t="s">
        <v>4</v>
      </c>
      <c r="B5" s="110"/>
      <c r="C5" s="110"/>
      <c r="D5" s="111"/>
      <c r="E5" s="109"/>
      <c r="F5" s="109"/>
      <c r="G5" s="108"/>
      <c r="H5" s="108"/>
      <c r="I5" s="108"/>
      <c r="J5" s="108"/>
      <c r="K5" s="108"/>
      <c r="L5" s="108"/>
    </row>
    <row r="6" spans="1:12" ht="18.5">
      <c r="A6" s="119" t="s">
        <v>265</v>
      </c>
      <c r="B6" s="110"/>
      <c r="C6" s="110"/>
      <c r="D6" s="111"/>
      <c r="E6" s="109"/>
      <c r="F6" s="109"/>
      <c r="H6" s="108"/>
      <c r="I6" s="108"/>
      <c r="J6" s="108"/>
      <c r="K6" s="108"/>
      <c r="L6" s="108"/>
    </row>
    <row r="7" spans="1:12" ht="18.5">
      <c r="A7" s="119" t="s">
        <v>6</v>
      </c>
      <c r="B7" s="114"/>
      <c r="C7" s="114"/>
      <c r="D7" s="115"/>
      <c r="E7" s="109"/>
      <c r="F7" s="109"/>
      <c r="G7" s="108"/>
      <c r="H7" s="112"/>
      <c r="I7" s="108"/>
      <c r="J7" s="108"/>
      <c r="K7" s="108"/>
      <c r="L7" s="108"/>
    </row>
    <row r="8" spans="1:12" ht="18.5">
      <c r="A8" s="119"/>
      <c r="B8" s="114"/>
      <c r="C8" s="114"/>
      <c r="D8" s="115"/>
      <c r="E8" s="109"/>
      <c r="F8" s="109"/>
      <c r="G8" s="108"/>
      <c r="H8" s="112"/>
      <c r="I8" s="108"/>
      <c r="J8" s="108"/>
      <c r="K8" s="108"/>
      <c r="L8" s="108"/>
    </row>
    <row r="9" spans="1:12" ht="36">
      <c r="A9" s="311" t="s">
        <v>1613</v>
      </c>
      <c r="B9" s="311"/>
      <c r="C9" s="311"/>
      <c r="D9" s="311"/>
      <c r="E9" s="311"/>
      <c r="F9" s="311"/>
      <c r="G9" s="245"/>
      <c r="H9" s="245"/>
      <c r="I9" s="108"/>
      <c r="J9" s="108"/>
      <c r="K9" s="108"/>
    </row>
    <row r="10" spans="1:12" ht="36">
      <c r="A10" s="311" t="s">
        <v>1614</v>
      </c>
      <c r="B10" s="311"/>
      <c r="C10" s="311"/>
      <c r="D10" s="311"/>
      <c r="E10" s="311"/>
      <c r="F10" s="311"/>
      <c r="G10" s="245"/>
      <c r="H10" s="245"/>
      <c r="I10" s="108"/>
      <c r="J10" s="108"/>
      <c r="K10" s="108"/>
    </row>
    <row r="11" spans="1:12" ht="18.5">
      <c r="A11" s="116"/>
      <c r="B11" s="114"/>
      <c r="C11" s="114"/>
      <c r="D11" s="115"/>
      <c r="E11" s="109"/>
      <c r="F11" s="109"/>
      <c r="G11" s="108"/>
      <c r="H11" s="112"/>
      <c r="I11" s="108"/>
      <c r="J11" s="108"/>
      <c r="K11" s="108"/>
      <c r="L11" s="108"/>
    </row>
    <row r="12" spans="1:12" ht="84.65" customHeight="1">
      <c r="B12" s="144" t="s">
        <v>923</v>
      </c>
      <c r="C12" s="144"/>
      <c r="D12" s="107"/>
      <c r="E12" s="141"/>
      <c r="F12" s="141"/>
      <c r="G12" s="143"/>
      <c r="H12" s="140"/>
      <c r="I12" s="106"/>
      <c r="J12" s="108"/>
      <c r="K12" s="108"/>
      <c r="L12" s="108"/>
    </row>
    <row r="13" spans="1:12" ht="57">
      <c r="A13" s="35" t="s">
        <v>15</v>
      </c>
      <c r="B13" s="35" t="s">
        <v>267</v>
      </c>
      <c r="C13" s="35" t="s">
        <v>1135</v>
      </c>
      <c r="D13" s="35" t="s">
        <v>17</v>
      </c>
      <c r="E13" s="35" t="s">
        <v>18</v>
      </c>
      <c r="F13" s="35" t="s">
        <v>1531</v>
      </c>
      <c r="G13" s="35" t="s">
        <v>23</v>
      </c>
      <c r="H13" s="35" t="s">
        <v>24</v>
      </c>
    </row>
    <row r="14" spans="1:12" s="203" customFormat="1" ht="107">
      <c r="A14" s="153" t="s">
        <v>924</v>
      </c>
      <c r="B14" s="134">
        <v>300346</v>
      </c>
      <c r="C14" s="243" t="s">
        <v>1424</v>
      </c>
      <c r="D14" s="152" t="s">
        <v>925</v>
      </c>
      <c r="E14" s="70">
        <v>1</v>
      </c>
      <c r="F14" s="50">
        <v>14.27</v>
      </c>
      <c r="G14" s="15"/>
      <c r="H14" s="69">
        <f>F14*G14</f>
        <v>0</v>
      </c>
    </row>
    <row r="15" spans="1:12" s="203" customFormat="1" ht="107">
      <c r="A15" s="153" t="s">
        <v>926</v>
      </c>
      <c r="B15" s="134">
        <v>300352</v>
      </c>
      <c r="C15" s="243" t="s">
        <v>1425</v>
      </c>
      <c r="D15" s="152" t="s">
        <v>927</v>
      </c>
      <c r="E15" s="70">
        <v>1</v>
      </c>
      <c r="F15" s="50">
        <v>12.98</v>
      </c>
      <c r="G15" s="15"/>
      <c r="H15" s="69">
        <f t="shared" ref="H15:H43" si="0">F15*G15</f>
        <v>0</v>
      </c>
    </row>
    <row r="16" spans="1:12" s="203" customFormat="1" ht="107">
      <c r="A16" s="153" t="s">
        <v>928</v>
      </c>
      <c r="B16" s="134">
        <v>300355</v>
      </c>
      <c r="C16" s="243" t="s">
        <v>1426</v>
      </c>
      <c r="D16" s="152" t="s">
        <v>929</v>
      </c>
      <c r="E16" s="70">
        <v>1</v>
      </c>
      <c r="F16" s="50">
        <v>12.98</v>
      </c>
      <c r="G16" s="15"/>
      <c r="H16" s="69">
        <f t="shared" si="0"/>
        <v>0</v>
      </c>
    </row>
    <row r="17" spans="1:8" s="203" customFormat="1" ht="107">
      <c r="A17" s="153" t="s">
        <v>930</v>
      </c>
      <c r="B17" s="134">
        <v>300358</v>
      </c>
      <c r="C17" s="243" t="s">
        <v>1427</v>
      </c>
      <c r="D17" s="152" t="s">
        <v>931</v>
      </c>
      <c r="E17" s="70">
        <v>1</v>
      </c>
      <c r="F17" s="50">
        <v>12.98</v>
      </c>
      <c r="G17" s="15"/>
      <c r="H17" s="69">
        <f t="shared" si="0"/>
        <v>0</v>
      </c>
    </row>
    <row r="18" spans="1:8" s="203" customFormat="1" ht="107">
      <c r="A18" s="153" t="s">
        <v>932</v>
      </c>
      <c r="B18" s="134">
        <v>300367</v>
      </c>
      <c r="C18" s="243" t="s">
        <v>1428</v>
      </c>
      <c r="D18" s="152" t="s">
        <v>933</v>
      </c>
      <c r="E18" s="70">
        <v>1</v>
      </c>
      <c r="F18" s="50">
        <v>14.27</v>
      </c>
      <c r="G18" s="15"/>
      <c r="H18" s="69">
        <f t="shared" si="0"/>
        <v>0</v>
      </c>
    </row>
    <row r="19" spans="1:8" s="203" customFormat="1" ht="107">
      <c r="A19" s="153" t="s">
        <v>934</v>
      </c>
      <c r="B19" s="134">
        <v>300370</v>
      </c>
      <c r="C19" s="243" t="s">
        <v>1429</v>
      </c>
      <c r="D19" s="152" t="s">
        <v>935</v>
      </c>
      <c r="E19" s="70">
        <v>1</v>
      </c>
      <c r="F19" s="50">
        <v>14.27</v>
      </c>
      <c r="G19" s="15"/>
      <c r="H19" s="69">
        <f t="shared" si="0"/>
        <v>0</v>
      </c>
    </row>
    <row r="20" spans="1:8" s="203" customFormat="1" ht="107">
      <c r="A20" s="153" t="s">
        <v>936</v>
      </c>
      <c r="B20" s="134">
        <v>300375</v>
      </c>
      <c r="C20" s="243" t="s">
        <v>1430</v>
      </c>
      <c r="D20" s="152" t="s">
        <v>937</v>
      </c>
      <c r="E20" s="70">
        <v>1</v>
      </c>
      <c r="F20" s="50">
        <v>12.98</v>
      </c>
      <c r="G20" s="15"/>
      <c r="H20" s="69">
        <f t="shared" si="0"/>
        <v>0</v>
      </c>
    </row>
    <row r="21" spans="1:8" s="203" customFormat="1" ht="107">
      <c r="A21" s="153" t="s">
        <v>938</v>
      </c>
      <c r="B21" s="134">
        <v>300378</v>
      </c>
      <c r="C21" s="243" t="s">
        <v>1431</v>
      </c>
      <c r="D21" s="152" t="s">
        <v>939</v>
      </c>
      <c r="E21" s="70">
        <v>1</v>
      </c>
      <c r="F21" s="50">
        <v>12.98</v>
      </c>
      <c r="G21" s="15"/>
      <c r="H21" s="69">
        <f t="shared" si="0"/>
        <v>0</v>
      </c>
    </row>
    <row r="22" spans="1:8" s="203" customFormat="1" ht="107">
      <c r="A22" s="153" t="s">
        <v>940</v>
      </c>
      <c r="B22" s="134">
        <v>300383</v>
      </c>
      <c r="C22" s="243" t="s">
        <v>1432</v>
      </c>
      <c r="D22" s="152" t="s">
        <v>941</v>
      </c>
      <c r="E22" s="70">
        <v>1</v>
      </c>
      <c r="F22" s="50">
        <v>12.98</v>
      </c>
      <c r="G22" s="15"/>
      <c r="H22" s="69">
        <f t="shared" si="0"/>
        <v>0</v>
      </c>
    </row>
    <row r="23" spans="1:8" s="203" customFormat="1" ht="107">
      <c r="A23" s="153" t="s">
        <v>942</v>
      </c>
      <c r="B23" s="134">
        <v>300386</v>
      </c>
      <c r="C23" s="243" t="s">
        <v>1433</v>
      </c>
      <c r="D23" s="152" t="s">
        <v>943</v>
      </c>
      <c r="E23" s="70">
        <v>1</v>
      </c>
      <c r="F23" s="50">
        <v>12.98</v>
      </c>
      <c r="G23" s="15"/>
      <c r="H23" s="69">
        <f t="shared" si="0"/>
        <v>0</v>
      </c>
    </row>
    <row r="24" spans="1:8" s="203" customFormat="1" ht="107">
      <c r="A24" s="153" t="s">
        <v>944</v>
      </c>
      <c r="B24" s="134">
        <v>300388</v>
      </c>
      <c r="C24" s="243" t="s">
        <v>1434</v>
      </c>
      <c r="D24" s="152" t="s">
        <v>945</v>
      </c>
      <c r="E24" s="70">
        <v>1</v>
      </c>
      <c r="F24" s="50">
        <v>12.98</v>
      </c>
      <c r="G24" s="15"/>
      <c r="H24" s="69">
        <f t="shared" si="0"/>
        <v>0</v>
      </c>
    </row>
    <row r="25" spans="1:8" s="203" customFormat="1" ht="107">
      <c r="A25" s="153" t="s">
        <v>946</v>
      </c>
      <c r="B25" s="134">
        <v>300394</v>
      </c>
      <c r="C25" s="243" t="s">
        <v>1435</v>
      </c>
      <c r="D25" s="152" t="s">
        <v>947</v>
      </c>
      <c r="E25" s="70">
        <v>1</v>
      </c>
      <c r="F25" s="50">
        <v>12.98</v>
      </c>
      <c r="G25" s="15"/>
      <c r="H25" s="69">
        <f t="shared" si="0"/>
        <v>0</v>
      </c>
    </row>
    <row r="26" spans="1:8" s="203" customFormat="1" ht="107">
      <c r="A26" s="153" t="s">
        <v>948</v>
      </c>
      <c r="B26" s="134">
        <v>300399</v>
      </c>
      <c r="C26" s="243" t="s">
        <v>1436</v>
      </c>
      <c r="D26" s="152" t="s">
        <v>949</v>
      </c>
      <c r="E26" s="70">
        <v>1</v>
      </c>
      <c r="F26" s="50">
        <v>14.27</v>
      </c>
      <c r="G26" s="15"/>
      <c r="H26" s="69">
        <f t="shared" si="0"/>
        <v>0</v>
      </c>
    </row>
    <row r="27" spans="1:8" s="203" customFormat="1" ht="107">
      <c r="A27" s="153" t="s">
        <v>950</v>
      </c>
      <c r="B27" s="134">
        <v>300402</v>
      </c>
      <c r="C27" s="243" t="s">
        <v>1437</v>
      </c>
      <c r="D27" s="152" t="s">
        <v>951</v>
      </c>
      <c r="E27" s="70">
        <v>1</v>
      </c>
      <c r="F27" s="50">
        <v>12.98</v>
      </c>
      <c r="G27" s="15"/>
      <c r="H27" s="69">
        <f t="shared" si="0"/>
        <v>0</v>
      </c>
    </row>
    <row r="28" spans="1:8" s="203" customFormat="1" ht="107">
      <c r="A28" s="153" t="s">
        <v>952</v>
      </c>
      <c r="B28" s="134">
        <v>300404</v>
      </c>
      <c r="C28" s="243" t="s">
        <v>1438</v>
      </c>
      <c r="D28" s="152" t="s">
        <v>953</v>
      </c>
      <c r="E28" s="70">
        <v>1</v>
      </c>
      <c r="F28" s="50">
        <v>12.98</v>
      </c>
      <c r="G28" s="15"/>
      <c r="H28" s="69">
        <f t="shared" si="0"/>
        <v>0</v>
      </c>
    </row>
    <row r="29" spans="1:8" s="203" customFormat="1" ht="107">
      <c r="A29" s="153" t="s">
        <v>954</v>
      </c>
      <c r="B29" s="134">
        <v>300406</v>
      </c>
      <c r="C29" s="243" t="s">
        <v>1439</v>
      </c>
      <c r="D29" s="152" t="s">
        <v>955</v>
      </c>
      <c r="E29" s="70">
        <v>1</v>
      </c>
      <c r="F29" s="50">
        <v>14.27</v>
      </c>
      <c r="G29" s="15"/>
      <c r="H29" s="69">
        <f t="shared" si="0"/>
        <v>0</v>
      </c>
    </row>
    <row r="30" spans="1:8" s="203" customFormat="1" ht="107">
      <c r="A30" s="153" t="s">
        <v>956</v>
      </c>
      <c r="B30" s="134">
        <v>300411</v>
      </c>
      <c r="C30" s="243" t="s">
        <v>1440</v>
      </c>
      <c r="D30" s="152" t="s">
        <v>957</v>
      </c>
      <c r="E30" s="70">
        <v>1</v>
      </c>
      <c r="F30" s="50">
        <v>12.98</v>
      </c>
      <c r="G30" s="15"/>
      <c r="H30" s="69">
        <f t="shared" si="0"/>
        <v>0</v>
      </c>
    </row>
    <row r="31" spans="1:8" s="203" customFormat="1" ht="107">
      <c r="A31" s="153" t="s">
        <v>958</v>
      </c>
      <c r="B31" s="134">
        <v>300414</v>
      </c>
      <c r="C31" s="243" t="s">
        <v>1441</v>
      </c>
      <c r="D31" s="152" t="s">
        <v>959</v>
      </c>
      <c r="E31" s="70">
        <v>1</v>
      </c>
      <c r="F31" s="50">
        <v>12.98</v>
      </c>
      <c r="G31" s="15"/>
      <c r="H31" s="69">
        <f t="shared" si="0"/>
        <v>0</v>
      </c>
    </row>
    <row r="32" spans="1:8" s="203" customFormat="1" ht="107">
      <c r="A32" s="153" t="s">
        <v>960</v>
      </c>
      <c r="B32" s="134">
        <v>300417</v>
      </c>
      <c r="C32" s="243" t="s">
        <v>1442</v>
      </c>
      <c r="D32" s="152" t="s">
        <v>961</v>
      </c>
      <c r="E32" s="70">
        <v>1</v>
      </c>
      <c r="F32" s="50">
        <v>12.98</v>
      </c>
      <c r="G32" s="15"/>
      <c r="H32" s="69">
        <f t="shared" si="0"/>
        <v>0</v>
      </c>
    </row>
    <row r="33" spans="1:9" s="203" customFormat="1" ht="107">
      <c r="A33" s="153" t="s">
        <v>962</v>
      </c>
      <c r="B33" s="134">
        <v>300420</v>
      </c>
      <c r="C33" s="243" t="s">
        <v>1443</v>
      </c>
      <c r="D33" s="152" t="s">
        <v>963</v>
      </c>
      <c r="E33" s="70">
        <v>1</v>
      </c>
      <c r="F33" s="50">
        <v>12.98</v>
      </c>
      <c r="G33" s="15"/>
      <c r="H33" s="69">
        <f t="shared" si="0"/>
        <v>0</v>
      </c>
    </row>
    <row r="34" spans="1:9" s="203" customFormat="1" ht="107">
      <c r="A34" s="153" t="s">
        <v>964</v>
      </c>
      <c r="B34" s="134">
        <v>300427</v>
      </c>
      <c r="C34" s="243" t="s">
        <v>1444</v>
      </c>
      <c r="D34" s="152" t="s">
        <v>965</v>
      </c>
      <c r="E34" s="70">
        <v>1</v>
      </c>
      <c r="F34" s="50">
        <v>12.98</v>
      </c>
      <c r="G34" s="15"/>
      <c r="H34" s="69">
        <f t="shared" si="0"/>
        <v>0</v>
      </c>
    </row>
    <row r="35" spans="1:9" s="203" customFormat="1" ht="107">
      <c r="A35" s="153" t="s">
        <v>966</v>
      </c>
      <c r="B35" s="134">
        <v>300431</v>
      </c>
      <c r="C35" s="243" t="s">
        <v>1445</v>
      </c>
      <c r="D35" s="152" t="s">
        <v>967</v>
      </c>
      <c r="E35" s="70">
        <v>1</v>
      </c>
      <c r="F35" s="50">
        <v>14.27</v>
      </c>
      <c r="G35" s="15"/>
      <c r="H35" s="69">
        <f t="shared" si="0"/>
        <v>0</v>
      </c>
    </row>
    <row r="36" spans="1:9" s="203" customFormat="1" ht="107">
      <c r="A36" s="153" t="s">
        <v>968</v>
      </c>
      <c r="B36" s="134">
        <v>300434</v>
      </c>
      <c r="C36" s="243" t="s">
        <v>1446</v>
      </c>
      <c r="D36" s="152" t="s">
        <v>969</v>
      </c>
      <c r="E36" s="70">
        <v>1</v>
      </c>
      <c r="F36" s="50">
        <v>12.98</v>
      </c>
      <c r="G36" s="15"/>
      <c r="H36" s="69">
        <f t="shared" si="0"/>
        <v>0</v>
      </c>
    </row>
    <row r="37" spans="1:9" s="203" customFormat="1" ht="107">
      <c r="A37" s="153" t="s">
        <v>970</v>
      </c>
      <c r="B37" s="134">
        <v>300436</v>
      </c>
      <c r="C37" s="243" t="s">
        <v>1447</v>
      </c>
      <c r="D37" s="152" t="s">
        <v>971</v>
      </c>
      <c r="E37" s="70">
        <v>1</v>
      </c>
      <c r="F37" s="50">
        <v>12.98</v>
      </c>
      <c r="G37" s="15"/>
      <c r="H37" s="69">
        <f t="shared" si="0"/>
        <v>0</v>
      </c>
    </row>
    <row r="38" spans="1:9" s="203" customFormat="1" ht="107">
      <c r="A38" s="153" t="s">
        <v>972</v>
      </c>
      <c r="B38" s="134">
        <v>300441</v>
      </c>
      <c r="C38" s="243" t="s">
        <v>1448</v>
      </c>
      <c r="D38" s="152" t="s">
        <v>973</v>
      </c>
      <c r="E38" s="70">
        <v>1</v>
      </c>
      <c r="F38" s="50">
        <v>12.98</v>
      </c>
      <c r="G38" s="15"/>
      <c r="H38" s="69">
        <f t="shared" si="0"/>
        <v>0</v>
      </c>
    </row>
    <row r="39" spans="1:9" s="203" customFormat="1" ht="107">
      <c r="A39" s="153" t="s">
        <v>974</v>
      </c>
      <c r="B39" s="134">
        <v>300448</v>
      </c>
      <c r="C39" s="243" t="s">
        <v>1449</v>
      </c>
      <c r="D39" s="152" t="s">
        <v>975</v>
      </c>
      <c r="E39" s="70">
        <v>1</v>
      </c>
      <c r="F39" s="50">
        <v>14.27</v>
      </c>
      <c r="G39" s="15"/>
      <c r="H39" s="69">
        <f t="shared" si="0"/>
        <v>0</v>
      </c>
    </row>
    <row r="40" spans="1:9" s="203" customFormat="1" ht="107">
      <c r="A40" s="153" t="s">
        <v>976</v>
      </c>
      <c r="B40" s="134">
        <v>300453</v>
      </c>
      <c r="C40" s="243" t="s">
        <v>1450</v>
      </c>
      <c r="D40" s="152" t="s">
        <v>977</v>
      </c>
      <c r="E40" s="70">
        <v>1</v>
      </c>
      <c r="F40" s="50">
        <v>12.98</v>
      </c>
      <c r="G40" s="15"/>
      <c r="H40" s="69">
        <f t="shared" si="0"/>
        <v>0</v>
      </c>
    </row>
    <row r="41" spans="1:9" s="203" customFormat="1" ht="107">
      <c r="A41" s="153" t="s">
        <v>978</v>
      </c>
      <c r="B41" s="134">
        <v>300456</v>
      </c>
      <c r="C41" s="243" t="s">
        <v>1451</v>
      </c>
      <c r="D41" s="152" t="s">
        <v>979</v>
      </c>
      <c r="E41" s="70">
        <v>1</v>
      </c>
      <c r="F41" s="50">
        <v>12.98</v>
      </c>
      <c r="G41" s="15"/>
      <c r="H41" s="69">
        <f t="shared" si="0"/>
        <v>0</v>
      </c>
    </row>
    <row r="42" spans="1:9" s="203" customFormat="1" ht="107">
      <c r="A42" s="153" t="s">
        <v>980</v>
      </c>
      <c r="B42" s="134">
        <v>300459</v>
      </c>
      <c r="C42" s="243" t="s">
        <v>1452</v>
      </c>
      <c r="D42" s="152" t="s">
        <v>981</v>
      </c>
      <c r="E42" s="70">
        <v>1</v>
      </c>
      <c r="F42" s="50">
        <v>12.98</v>
      </c>
      <c r="G42" s="15"/>
      <c r="H42" s="69">
        <f t="shared" si="0"/>
        <v>0</v>
      </c>
    </row>
    <row r="43" spans="1:9" s="203" customFormat="1" ht="107">
      <c r="A43" s="153" t="s">
        <v>982</v>
      </c>
      <c r="B43" s="134">
        <v>300472</v>
      </c>
      <c r="C43" s="243" t="s">
        <v>1453</v>
      </c>
      <c r="D43" s="152" t="s">
        <v>983</v>
      </c>
      <c r="E43" s="70">
        <v>1</v>
      </c>
      <c r="F43" s="50">
        <v>12.98</v>
      </c>
      <c r="G43" s="15"/>
      <c r="H43" s="69">
        <f t="shared" si="0"/>
        <v>0</v>
      </c>
    </row>
    <row r="44" spans="1:9" s="212" customFormat="1" ht="33.5">
      <c r="A44" s="206"/>
      <c r="B44" s="207"/>
      <c r="C44" s="208" t="s">
        <v>1603</v>
      </c>
      <c r="D44" s="208"/>
      <c r="E44" s="209"/>
      <c r="F44" s="210"/>
      <c r="G44" s="210">
        <f>SUM(G14:G43)</f>
        <v>0</v>
      </c>
      <c r="H44" s="282">
        <f>SUM(H14:H43)</f>
        <v>0</v>
      </c>
      <c r="I44" s="203"/>
    </row>
    <row r="45" spans="1:9" s="212" customFormat="1" ht="17.25" customHeight="1">
      <c r="A45" s="206"/>
      <c r="B45" s="207"/>
      <c r="C45" s="208"/>
      <c r="D45" s="208"/>
      <c r="E45" s="209"/>
      <c r="F45" s="213"/>
      <c r="G45" s="207"/>
      <c r="H45" s="211"/>
      <c r="I45" s="203"/>
    </row>
    <row r="46" spans="1:9" s="212" customFormat="1" ht="33.5">
      <c r="A46" s="214"/>
      <c r="B46" s="214"/>
      <c r="C46" s="208" t="s">
        <v>1619</v>
      </c>
      <c r="D46" s="208"/>
      <c r="E46" s="215"/>
      <c r="F46" s="216"/>
      <c r="G46" s="207"/>
      <c r="H46" s="216">
        <f>IF(G44&gt;39,45%,0)</f>
        <v>0</v>
      </c>
      <c r="I46" s="203"/>
    </row>
    <row r="47" spans="1:9" s="212" customFormat="1" ht="17.25" customHeight="1">
      <c r="A47" s="207"/>
      <c r="B47" s="207"/>
      <c r="C47" s="208"/>
      <c r="D47" s="208"/>
      <c r="E47" s="209"/>
      <c r="F47" s="217"/>
      <c r="G47" s="207"/>
      <c r="H47" s="211"/>
      <c r="I47" s="203"/>
    </row>
    <row r="48" spans="1:9" s="212" customFormat="1" ht="33.5">
      <c r="A48" s="207"/>
      <c r="B48" s="207"/>
      <c r="C48" s="208" t="s">
        <v>261</v>
      </c>
      <c r="D48" s="208"/>
      <c r="E48" s="209"/>
      <c r="F48" s="217"/>
      <c r="G48" s="207"/>
      <c r="H48" s="211">
        <f>H44-(H44*H46)</f>
        <v>0</v>
      </c>
      <c r="I48" s="203"/>
    </row>
    <row r="51" spans="1:1" ht="18.5">
      <c r="A51" s="119" t="s">
        <v>1605</v>
      </c>
    </row>
  </sheetData>
  <mergeCells count="2">
    <mergeCell ref="A9:F9"/>
    <mergeCell ref="A10:F10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E9D6F-16C9-4058-9001-619E0079E2F1}">
  <sheetPr>
    <pageSetUpPr fitToPage="1"/>
  </sheetPr>
  <dimension ref="A1:L71"/>
  <sheetViews>
    <sheetView zoomScale="55" zoomScaleNormal="55" workbookViewId="0">
      <pane ySplit="13" topLeftCell="A14" activePane="bottomLeft" state="frozen"/>
      <selection pane="bottomLeft" activeCell="J15" sqref="J15"/>
    </sheetView>
  </sheetViews>
  <sheetFormatPr baseColWidth="10" defaultColWidth="11.453125" defaultRowHeight="14.5"/>
  <cols>
    <col min="1" max="1" width="30.26953125" customWidth="1"/>
    <col min="2" max="2" width="15.26953125" customWidth="1"/>
    <col min="3" max="3" width="61.7265625" customWidth="1"/>
    <col min="4" max="4" width="68.453125" bestFit="1" customWidth="1"/>
    <col min="5" max="5" width="8.54296875" customWidth="1"/>
    <col min="6" max="6" width="16.26953125" customWidth="1"/>
    <col min="7" max="7" width="13.54296875" bestFit="1" customWidth="1"/>
    <col min="8" max="8" width="15.7265625" bestFit="1" customWidth="1"/>
  </cols>
  <sheetData>
    <row r="1" spans="1:12" ht="61.5">
      <c r="B1" s="125" t="s">
        <v>262</v>
      </c>
      <c r="C1" s="125"/>
      <c r="D1" s="124"/>
      <c r="E1" s="124"/>
      <c r="F1" s="124"/>
      <c r="G1" s="124"/>
      <c r="H1" s="124"/>
    </row>
    <row r="2" spans="1:12" ht="46">
      <c r="B2" s="199" t="s">
        <v>263</v>
      </c>
      <c r="C2" s="199"/>
      <c r="D2" s="199"/>
      <c r="E2" s="199"/>
      <c r="F2" s="199"/>
      <c r="G2" s="199"/>
      <c r="H2" s="199"/>
    </row>
    <row r="3" spans="1:12" ht="18.5">
      <c r="A3" s="119" t="s">
        <v>2</v>
      </c>
      <c r="B3" s="110"/>
      <c r="C3" s="110"/>
      <c r="D3" s="111"/>
      <c r="E3" s="109"/>
      <c r="F3" s="109"/>
      <c r="G3" s="108"/>
      <c r="H3" s="108"/>
      <c r="I3" s="108"/>
      <c r="J3" s="108"/>
      <c r="K3" s="108"/>
      <c r="L3" s="108"/>
    </row>
    <row r="4" spans="1:12" ht="15" customHeight="1">
      <c r="A4" s="119" t="s">
        <v>264</v>
      </c>
      <c r="B4" s="110"/>
      <c r="C4" s="110"/>
      <c r="D4" s="113"/>
      <c r="E4" s="109"/>
      <c r="F4" s="109"/>
      <c r="G4" s="108"/>
      <c r="H4" s="108"/>
      <c r="I4" s="108"/>
      <c r="J4" s="108"/>
      <c r="K4" s="108"/>
      <c r="L4" s="108"/>
    </row>
    <row r="5" spans="1:12" ht="18.5">
      <c r="A5" s="119" t="s">
        <v>4</v>
      </c>
      <c r="B5" s="110"/>
      <c r="C5" s="110"/>
      <c r="D5" s="111"/>
      <c r="E5" s="109"/>
      <c r="F5" s="109"/>
      <c r="G5" s="108"/>
      <c r="H5" s="108"/>
      <c r="I5" s="108"/>
      <c r="J5" s="108"/>
      <c r="K5" s="108"/>
      <c r="L5" s="108"/>
    </row>
    <row r="6" spans="1:12" ht="18.5">
      <c r="A6" s="119" t="s">
        <v>265</v>
      </c>
      <c r="B6" s="110"/>
      <c r="C6" s="110"/>
      <c r="D6" s="111"/>
      <c r="E6" s="109"/>
      <c r="F6" s="109"/>
      <c r="H6" s="108"/>
      <c r="I6" s="108"/>
      <c r="J6" s="108"/>
      <c r="K6" s="108"/>
      <c r="L6" s="108"/>
    </row>
    <row r="7" spans="1:12" ht="18.5">
      <c r="A7" s="119" t="s">
        <v>6</v>
      </c>
      <c r="B7" s="114"/>
      <c r="C7" s="114"/>
      <c r="D7" s="115"/>
      <c r="E7" s="109"/>
      <c r="F7" s="109"/>
      <c r="G7" s="108"/>
      <c r="H7" s="112"/>
      <c r="I7" s="108"/>
      <c r="J7" s="108"/>
      <c r="K7" s="108"/>
      <c r="L7" s="108"/>
    </row>
    <row r="8" spans="1:12" ht="18.5">
      <c r="A8" s="119"/>
      <c r="B8" s="114"/>
      <c r="C8" s="114"/>
      <c r="D8" s="115"/>
      <c r="E8" s="109"/>
      <c r="F8" s="109"/>
      <c r="G8" s="108"/>
      <c r="H8" s="112"/>
      <c r="I8" s="108"/>
      <c r="J8" s="108"/>
      <c r="K8" s="108"/>
      <c r="L8" s="108"/>
    </row>
    <row r="9" spans="1:12" ht="36">
      <c r="A9" s="311" t="s">
        <v>1613</v>
      </c>
      <c r="B9" s="311"/>
      <c r="C9" s="311"/>
      <c r="D9" s="311"/>
      <c r="E9" s="311"/>
      <c r="F9" s="311"/>
      <c r="G9" s="245"/>
      <c r="H9" s="245"/>
      <c r="I9" s="108"/>
      <c r="J9" s="108"/>
      <c r="K9" s="108"/>
    </row>
    <row r="10" spans="1:12" ht="36">
      <c r="A10" s="311" t="s">
        <v>1615</v>
      </c>
      <c r="B10" s="311"/>
      <c r="C10" s="311"/>
      <c r="D10" s="311"/>
      <c r="E10" s="311"/>
      <c r="F10" s="311"/>
      <c r="G10" s="245"/>
      <c r="H10" s="245"/>
      <c r="I10" s="108"/>
      <c r="J10" s="108"/>
      <c r="K10" s="108"/>
    </row>
    <row r="11" spans="1:12" ht="18.5">
      <c r="A11" s="116"/>
      <c r="B11" s="114"/>
      <c r="C11" s="114"/>
      <c r="D11" s="115"/>
      <c r="E11" s="109"/>
      <c r="F11" s="109"/>
      <c r="G11" s="108"/>
      <c r="H11" s="112"/>
      <c r="I11" s="108"/>
      <c r="J11" s="108"/>
      <c r="K11" s="108"/>
      <c r="L11" s="108"/>
    </row>
    <row r="12" spans="1:12" ht="84.65" customHeight="1">
      <c r="B12" s="144" t="s">
        <v>984</v>
      </c>
      <c r="C12" s="144"/>
      <c r="D12" s="107"/>
      <c r="E12" s="141"/>
      <c r="F12" s="141"/>
      <c r="G12" s="143"/>
      <c r="H12" s="140"/>
      <c r="I12" s="106"/>
      <c r="J12" s="108"/>
      <c r="K12" s="108"/>
      <c r="L12" s="108"/>
    </row>
    <row r="13" spans="1:12" ht="57">
      <c r="A13" s="35" t="s">
        <v>15</v>
      </c>
      <c r="B13" s="35" t="s">
        <v>267</v>
      </c>
      <c r="C13" s="35" t="s">
        <v>1135</v>
      </c>
      <c r="D13" s="35" t="s">
        <v>17</v>
      </c>
      <c r="E13" s="35" t="s">
        <v>18</v>
      </c>
      <c r="F13" s="35" t="s">
        <v>1531</v>
      </c>
      <c r="G13" s="35" t="s">
        <v>23</v>
      </c>
      <c r="H13" s="35" t="s">
        <v>24</v>
      </c>
    </row>
    <row r="14" spans="1:12" s="202" customFormat="1" ht="107">
      <c r="A14" s="263" t="s">
        <v>985</v>
      </c>
      <c r="B14" s="264" t="s">
        <v>986</v>
      </c>
      <c r="C14" s="265" t="s">
        <v>1454</v>
      </c>
      <c r="D14" s="263" t="s">
        <v>987</v>
      </c>
      <c r="E14" s="264">
        <v>3</v>
      </c>
      <c r="F14" s="50">
        <v>2.52</v>
      </c>
      <c r="G14" s="15"/>
      <c r="H14" s="69">
        <f>F14*G14</f>
        <v>0</v>
      </c>
    </row>
    <row r="15" spans="1:12" s="202" customFormat="1" ht="107">
      <c r="A15" s="263" t="s">
        <v>988</v>
      </c>
      <c r="B15" s="264" t="s">
        <v>989</v>
      </c>
      <c r="C15" s="265" t="s">
        <v>1455</v>
      </c>
      <c r="D15" s="263" t="s">
        <v>990</v>
      </c>
      <c r="E15" s="264">
        <v>3</v>
      </c>
      <c r="F15" s="50">
        <v>2.52</v>
      </c>
      <c r="G15" s="15"/>
      <c r="H15" s="69">
        <f t="shared" ref="H15:H63" si="0">F15*G15</f>
        <v>0</v>
      </c>
    </row>
    <row r="16" spans="1:12" s="202" customFormat="1" ht="107">
      <c r="A16" s="263" t="s">
        <v>991</v>
      </c>
      <c r="B16" s="264" t="s">
        <v>992</v>
      </c>
      <c r="C16" s="265" t="s">
        <v>1456</v>
      </c>
      <c r="D16" s="263" t="s">
        <v>993</v>
      </c>
      <c r="E16" s="264">
        <v>3</v>
      </c>
      <c r="F16" s="50">
        <v>2.52</v>
      </c>
      <c r="G16" s="15"/>
      <c r="H16" s="69">
        <f t="shared" si="0"/>
        <v>0</v>
      </c>
    </row>
    <row r="17" spans="1:8" s="202" customFormat="1" ht="107">
      <c r="A17" s="263" t="s">
        <v>994</v>
      </c>
      <c r="B17" s="264" t="s">
        <v>995</v>
      </c>
      <c r="C17" s="265" t="s">
        <v>1457</v>
      </c>
      <c r="D17" s="263" t="s">
        <v>996</v>
      </c>
      <c r="E17" s="264">
        <v>3</v>
      </c>
      <c r="F17" s="50">
        <v>2.52</v>
      </c>
      <c r="G17" s="15"/>
      <c r="H17" s="69">
        <f t="shared" si="0"/>
        <v>0</v>
      </c>
    </row>
    <row r="18" spans="1:8" s="202" customFormat="1" ht="107">
      <c r="A18" s="263" t="s">
        <v>997</v>
      </c>
      <c r="B18" s="264" t="s">
        <v>998</v>
      </c>
      <c r="C18" s="265" t="s">
        <v>1458</v>
      </c>
      <c r="D18" s="263" t="s">
        <v>999</v>
      </c>
      <c r="E18" s="264">
        <v>3</v>
      </c>
      <c r="F18" s="50">
        <v>2.52</v>
      </c>
      <c r="G18" s="15"/>
      <c r="H18" s="69">
        <f t="shared" si="0"/>
        <v>0</v>
      </c>
    </row>
    <row r="19" spans="1:8" s="202" customFormat="1" ht="107">
      <c r="A19" s="263" t="s">
        <v>1000</v>
      </c>
      <c r="B19" s="264" t="s">
        <v>1001</v>
      </c>
      <c r="C19" s="265" t="s">
        <v>1459</v>
      </c>
      <c r="D19" s="263" t="s">
        <v>1002</v>
      </c>
      <c r="E19" s="264">
        <v>3</v>
      </c>
      <c r="F19" s="50">
        <v>2.52</v>
      </c>
      <c r="G19" s="15"/>
      <c r="H19" s="69">
        <f t="shared" si="0"/>
        <v>0</v>
      </c>
    </row>
    <row r="20" spans="1:8" s="202" customFormat="1" ht="107">
      <c r="A20" s="263" t="s">
        <v>1003</v>
      </c>
      <c r="B20" s="264" t="s">
        <v>1004</v>
      </c>
      <c r="C20" s="265" t="s">
        <v>1460</v>
      </c>
      <c r="D20" s="263" t="s">
        <v>1005</v>
      </c>
      <c r="E20" s="264">
        <v>3</v>
      </c>
      <c r="F20" s="50">
        <v>2.52</v>
      </c>
      <c r="G20" s="15"/>
      <c r="H20" s="69">
        <f t="shared" si="0"/>
        <v>0</v>
      </c>
    </row>
    <row r="21" spans="1:8" s="202" customFormat="1" ht="107">
      <c r="A21" s="263" t="s">
        <v>1006</v>
      </c>
      <c r="B21" s="264" t="s">
        <v>1007</v>
      </c>
      <c r="C21" s="265" t="s">
        <v>1461</v>
      </c>
      <c r="D21" s="263" t="s">
        <v>1008</v>
      </c>
      <c r="E21" s="264">
        <v>3</v>
      </c>
      <c r="F21" s="50">
        <v>2.52</v>
      </c>
      <c r="G21" s="15"/>
      <c r="H21" s="69">
        <f t="shared" si="0"/>
        <v>0</v>
      </c>
    </row>
    <row r="22" spans="1:8" s="202" customFormat="1" ht="107">
      <c r="A22" s="263" t="s">
        <v>1009</v>
      </c>
      <c r="B22" s="264" t="s">
        <v>1010</v>
      </c>
      <c r="C22" s="265" t="s">
        <v>1462</v>
      </c>
      <c r="D22" s="263" t="s">
        <v>1011</v>
      </c>
      <c r="E22" s="264">
        <v>3</v>
      </c>
      <c r="F22" s="50">
        <v>2.52</v>
      </c>
      <c r="G22" s="15"/>
      <c r="H22" s="69">
        <f t="shared" si="0"/>
        <v>0</v>
      </c>
    </row>
    <row r="23" spans="1:8" s="202" customFormat="1" ht="107">
      <c r="A23" s="263" t="s">
        <v>1012</v>
      </c>
      <c r="B23" s="264" t="s">
        <v>1013</v>
      </c>
      <c r="C23" s="265" t="s">
        <v>1463</v>
      </c>
      <c r="D23" s="263" t="s">
        <v>1014</v>
      </c>
      <c r="E23" s="264">
        <v>3</v>
      </c>
      <c r="F23" s="50">
        <v>2.52</v>
      </c>
      <c r="G23" s="15"/>
      <c r="H23" s="69">
        <f t="shared" si="0"/>
        <v>0</v>
      </c>
    </row>
    <row r="24" spans="1:8" s="202" customFormat="1" ht="107">
      <c r="A24" s="263" t="s">
        <v>1015</v>
      </c>
      <c r="B24" s="264" t="s">
        <v>1016</v>
      </c>
      <c r="C24" s="265" t="s">
        <v>1464</v>
      </c>
      <c r="D24" s="263" t="s">
        <v>1017</v>
      </c>
      <c r="E24" s="264">
        <v>3</v>
      </c>
      <c r="F24" s="50">
        <v>2.52</v>
      </c>
      <c r="G24" s="15"/>
      <c r="H24" s="69">
        <f t="shared" si="0"/>
        <v>0</v>
      </c>
    </row>
    <row r="25" spans="1:8" s="202" customFormat="1" ht="107">
      <c r="A25" s="263" t="s">
        <v>1018</v>
      </c>
      <c r="B25" s="264" t="s">
        <v>1019</v>
      </c>
      <c r="C25" s="265" t="s">
        <v>1465</v>
      </c>
      <c r="D25" s="263" t="s">
        <v>1020</v>
      </c>
      <c r="E25" s="264">
        <v>3</v>
      </c>
      <c r="F25" s="50">
        <v>2.52</v>
      </c>
      <c r="G25" s="15"/>
      <c r="H25" s="69">
        <f t="shared" si="0"/>
        <v>0</v>
      </c>
    </row>
    <row r="26" spans="1:8" s="202" customFormat="1" ht="107">
      <c r="A26" s="263" t="s">
        <v>1021</v>
      </c>
      <c r="B26" s="264" t="s">
        <v>1022</v>
      </c>
      <c r="C26" s="265" t="s">
        <v>1466</v>
      </c>
      <c r="D26" s="263" t="s">
        <v>1023</v>
      </c>
      <c r="E26" s="264">
        <v>3</v>
      </c>
      <c r="F26" s="50">
        <v>2.52</v>
      </c>
      <c r="G26" s="15"/>
      <c r="H26" s="69">
        <f t="shared" si="0"/>
        <v>0</v>
      </c>
    </row>
    <row r="27" spans="1:8" s="202" customFormat="1" ht="107">
      <c r="A27" s="263" t="s">
        <v>1024</v>
      </c>
      <c r="B27" s="264" t="s">
        <v>1025</v>
      </c>
      <c r="C27" s="265" t="s">
        <v>1467</v>
      </c>
      <c r="D27" s="263" t="s">
        <v>1026</v>
      </c>
      <c r="E27" s="264">
        <v>3</v>
      </c>
      <c r="F27" s="50">
        <v>2.52</v>
      </c>
      <c r="G27" s="15"/>
      <c r="H27" s="69">
        <f t="shared" si="0"/>
        <v>0</v>
      </c>
    </row>
    <row r="28" spans="1:8" s="202" customFormat="1" ht="107">
      <c r="A28" s="263" t="s">
        <v>1027</v>
      </c>
      <c r="B28" s="264" t="s">
        <v>1028</v>
      </c>
      <c r="C28" s="265" t="s">
        <v>1468</v>
      </c>
      <c r="D28" s="263" t="s">
        <v>1029</v>
      </c>
      <c r="E28" s="264">
        <v>3</v>
      </c>
      <c r="F28" s="50">
        <v>2.52</v>
      </c>
      <c r="G28" s="15"/>
      <c r="H28" s="69">
        <f t="shared" si="0"/>
        <v>0</v>
      </c>
    </row>
    <row r="29" spans="1:8" s="202" customFormat="1" ht="107">
      <c r="A29" s="263" t="s">
        <v>1030</v>
      </c>
      <c r="B29" s="264" t="s">
        <v>1031</v>
      </c>
      <c r="C29" s="265" t="s">
        <v>1469</v>
      </c>
      <c r="D29" s="263" t="s">
        <v>1032</v>
      </c>
      <c r="E29" s="264">
        <v>3</v>
      </c>
      <c r="F29" s="50">
        <v>2.52</v>
      </c>
      <c r="G29" s="15"/>
      <c r="H29" s="69">
        <f t="shared" si="0"/>
        <v>0</v>
      </c>
    </row>
    <row r="30" spans="1:8" s="202" customFormat="1" ht="107">
      <c r="A30" s="263" t="s">
        <v>1033</v>
      </c>
      <c r="B30" s="264" t="s">
        <v>1034</v>
      </c>
      <c r="C30" s="265" t="s">
        <v>1470</v>
      </c>
      <c r="D30" s="263" t="s">
        <v>1035</v>
      </c>
      <c r="E30" s="264">
        <v>3</v>
      </c>
      <c r="F30" s="50">
        <v>2.52</v>
      </c>
      <c r="G30" s="15"/>
      <c r="H30" s="69">
        <f t="shared" si="0"/>
        <v>0</v>
      </c>
    </row>
    <row r="31" spans="1:8" s="202" customFormat="1" ht="107">
      <c r="A31" s="263" t="s">
        <v>1036</v>
      </c>
      <c r="B31" s="264" t="s">
        <v>1037</v>
      </c>
      <c r="C31" s="265" t="s">
        <v>1471</v>
      </c>
      <c r="D31" s="263" t="s">
        <v>1038</v>
      </c>
      <c r="E31" s="264">
        <v>3</v>
      </c>
      <c r="F31" s="50">
        <v>2.52</v>
      </c>
      <c r="G31" s="15"/>
      <c r="H31" s="69">
        <f t="shared" si="0"/>
        <v>0</v>
      </c>
    </row>
    <row r="32" spans="1:8" s="202" customFormat="1" ht="107">
      <c r="A32" s="263" t="s">
        <v>1039</v>
      </c>
      <c r="B32" s="264" t="s">
        <v>1040</v>
      </c>
      <c r="C32" s="265" t="s">
        <v>1472</v>
      </c>
      <c r="D32" s="263" t="s">
        <v>1041</v>
      </c>
      <c r="E32" s="264">
        <v>3</v>
      </c>
      <c r="F32" s="50">
        <v>2.52</v>
      </c>
      <c r="G32" s="15"/>
      <c r="H32" s="69">
        <f t="shared" si="0"/>
        <v>0</v>
      </c>
    </row>
    <row r="33" spans="1:8" s="202" customFormat="1" ht="107">
      <c r="A33" s="263" t="s">
        <v>1042</v>
      </c>
      <c r="B33" s="264" t="s">
        <v>1043</v>
      </c>
      <c r="C33" s="265" t="s">
        <v>1473</v>
      </c>
      <c r="D33" s="263" t="s">
        <v>1044</v>
      </c>
      <c r="E33" s="264">
        <v>3</v>
      </c>
      <c r="F33" s="50">
        <v>2.52</v>
      </c>
      <c r="G33" s="15"/>
      <c r="H33" s="69">
        <f t="shared" si="0"/>
        <v>0</v>
      </c>
    </row>
    <row r="34" spans="1:8" s="202" customFormat="1" ht="107">
      <c r="A34" s="263" t="s">
        <v>1045</v>
      </c>
      <c r="B34" s="264" t="s">
        <v>1046</v>
      </c>
      <c r="C34" s="265" t="s">
        <v>1474</v>
      </c>
      <c r="D34" s="263" t="s">
        <v>1047</v>
      </c>
      <c r="E34" s="264">
        <v>3</v>
      </c>
      <c r="F34" s="50">
        <v>2.52</v>
      </c>
      <c r="G34" s="15"/>
      <c r="H34" s="69">
        <f t="shared" si="0"/>
        <v>0</v>
      </c>
    </row>
    <row r="35" spans="1:8" s="202" customFormat="1" ht="107">
      <c r="A35" s="263" t="s">
        <v>1048</v>
      </c>
      <c r="B35" s="264" t="s">
        <v>1049</v>
      </c>
      <c r="C35" s="265" t="s">
        <v>1475</v>
      </c>
      <c r="D35" s="263" t="s">
        <v>1050</v>
      </c>
      <c r="E35" s="264">
        <v>3</v>
      </c>
      <c r="F35" s="50">
        <v>2.52</v>
      </c>
      <c r="G35" s="15"/>
      <c r="H35" s="69">
        <f t="shared" si="0"/>
        <v>0</v>
      </c>
    </row>
    <row r="36" spans="1:8" s="202" customFormat="1" ht="107">
      <c r="A36" s="263" t="s">
        <v>1051</v>
      </c>
      <c r="B36" s="264" t="s">
        <v>1052</v>
      </c>
      <c r="C36" s="265" t="s">
        <v>1476</v>
      </c>
      <c r="D36" s="263" t="s">
        <v>1053</v>
      </c>
      <c r="E36" s="264">
        <v>3</v>
      </c>
      <c r="F36" s="50">
        <v>2.52</v>
      </c>
      <c r="G36" s="15"/>
      <c r="H36" s="69">
        <f t="shared" si="0"/>
        <v>0</v>
      </c>
    </row>
    <row r="37" spans="1:8" s="202" customFormat="1" ht="107">
      <c r="A37" s="263" t="s">
        <v>1054</v>
      </c>
      <c r="B37" s="264" t="s">
        <v>1055</v>
      </c>
      <c r="C37" s="265" t="s">
        <v>1477</v>
      </c>
      <c r="D37" s="263" t="s">
        <v>1056</v>
      </c>
      <c r="E37" s="264">
        <v>3</v>
      </c>
      <c r="F37" s="50">
        <v>2.52</v>
      </c>
      <c r="G37" s="15"/>
      <c r="H37" s="69">
        <f t="shared" si="0"/>
        <v>0</v>
      </c>
    </row>
    <row r="38" spans="1:8" s="202" customFormat="1" ht="107">
      <c r="A38" s="263" t="s">
        <v>1057</v>
      </c>
      <c r="B38" s="264" t="s">
        <v>1058</v>
      </c>
      <c r="C38" s="265" t="s">
        <v>1478</v>
      </c>
      <c r="D38" s="263" t="s">
        <v>1059</v>
      </c>
      <c r="E38" s="264">
        <v>3</v>
      </c>
      <c r="F38" s="50">
        <v>2.52</v>
      </c>
      <c r="G38" s="15"/>
      <c r="H38" s="69">
        <f t="shared" si="0"/>
        <v>0</v>
      </c>
    </row>
    <row r="39" spans="1:8" s="202" customFormat="1" ht="107">
      <c r="A39" s="263" t="s">
        <v>1060</v>
      </c>
      <c r="B39" s="264" t="s">
        <v>1061</v>
      </c>
      <c r="C39" s="265" t="s">
        <v>1479</v>
      </c>
      <c r="D39" s="263" t="s">
        <v>1062</v>
      </c>
      <c r="E39" s="264">
        <v>3</v>
      </c>
      <c r="F39" s="50">
        <v>2.52</v>
      </c>
      <c r="G39" s="15"/>
      <c r="H39" s="69">
        <f t="shared" si="0"/>
        <v>0</v>
      </c>
    </row>
    <row r="40" spans="1:8" s="202" customFormat="1" ht="107">
      <c r="A40" s="263" t="s">
        <v>1063</v>
      </c>
      <c r="B40" s="264" t="s">
        <v>1064</v>
      </c>
      <c r="C40" s="265" t="s">
        <v>1480</v>
      </c>
      <c r="D40" s="263" t="s">
        <v>1065</v>
      </c>
      <c r="E40" s="264">
        <v>3</v>
      </c>
      <c r="F40" s="50">
        <v>2.52</v>
      </c>
      <c r="G40" s="15"/>
      <c r="H40" s="69">
        <f t="shared" si="0"/>
        <v>0</v>
      </c>
    </row>
    <row r="41" spans="1:8" s="202" customFormat="1" ht="107">
      <c r="A41" s="263" t="s">
        <v>1066</v>
      </c>
      <c r="B41" s="264" t="s">
        <v>1067</v>
      </c>
      <c r="C41" s="265" t="s">
        <v>1481</v>
      </c>
      <c r="D41" s="263" t="s">
        <v>1068</v>
      </c>
      <c r="E41" s="264">
        <v>3</v>
      </c>
      <c r="F41" s="50">
        <v>2.52</v>
      </c>
      <c r="G41" s="15"/>
      <c r="H41" s="69">
        <f t="shared" si="0"/>
        <v>0</v>
      </c>
    </row>
    <row r="42" spans="1:8" s="202" customFormat="1" ht="107">
      <c r="A42" s="263" t="s">
        <v>1069</v>
      </c>
      <c r="B42" s="264" t="s">
        <v>1070</v>
      </c>
      <c r="C42" s="265" t="s">
        <v>1482</v>
      </c>
      <c r="D42" s="263" t="s">
        <v>1071</v>
      </c>
      <c r="E42" s="264">
        <v>3</v>
      </c>
      <c r="F42" s="50">
        <v>2.52</v>
      </c>
      <c r="G42" s="15"/>
      <c r="H42" s="69">
        <f t="shared" si="0"/>
        <v>0</v>
      </c>
    </row>
    <row r="43" spans="1:8" s="202" customFormat="1" ht="107">
      <c r="A43" s="263" t="s">
        <v>1072</v>
      </c>
      <c r="B43" s="264" t="s">
        <v>1073</v>
      </c>
      <c r="C43" s="265" t="s">
        <v>1483</v>
      </c>
      <c r="D43" s="263" t="s">
        <v>1074</v>
      </c>
      <c r="E43" s="264">
        <v>3</v>
      </c>
      <c r="F43" s="50">
        <v>2.52</v>
      </c>
      <c r="G43" s="15"/>
      <c r="H43" s="69">
        <f t="shared" si="0"/>
        <v>0</v>
      </c>
    </row>
    <row r="44" spans="1:8" s="202" customFormat="1" ht="107">
      <c r="A44" s="263" t="s">
        <v>1075</v>
      </c>
      <c r="B44" s="264" t="s">
        <v>1076</v>
      </c>
      <c r="C44" s="265" t="s">
        <v>1484</v>
      </c>
      <c r="D44" s="263" t="s">
        <v>1077</v>
      </c>
      <c r="E44" s="264">
        <v>3</v>
      </c>
      <c r="F44" s="50">
        <v>2.52</v>
      </c>
      <c r="G44" s="15"/>
      <c r="H44" s="69">
        <f t="shared" si="0"/>
        <v>0</v>
      </c>
    </row>
    <row r="45" spans="1:8" s="202" customFormat="1" ht="107">
      <c r="A45" s="263" t="s">
        <v>1078</v>
      </c>
      <c r="B45" s="264" t="s">
        <v>1079</v>
      </c>
      <c r="C45" s="265" t="s">
        <v>1485</v>
      </c>
      <c r="D45" s="263" t="s">
        <v>1080</v>
      </c>
      <c r="E45" s="264">
        <v>3</v>
      </c>
      <c r="F45" s="50">
        <v>2.52</v>
      </c>
      <c r="G45" s="15"/>
      <c r="H45" s="69">
        <f t="shared" si="0"/>
        <v>0</v>
      </c>
    </row>
    <row r="46" spans="1:8" s="202" customFormat="1" ht="107">
      <c r="A46" s="263" t="s">
        <v>1081</v>
      </c>
      <c r="B46" s="264" t="s">
        <v>1082</v>
      </c>
      <c r="C46" s="265" t="s">
        <v>1486</v>
      </c>
      <c r="D46" s="263" t="s">
        <v>1083</v>
      </c>
      <c r="E46" s="264">
        <v>3</v>
      </c>
      <c r="F46" s="50">
        <v>2.52</v>
      </c>
      <c r="G46" s="15"/>
      <c r="H46" s="69">
        <f t="shared" si="0"/>
        <v>0</v>
      </c>
    </row>
    <row r="47" spans="1:8" s="202" customFormat="1" ht="107">
      <c r="A47" s="263" t="s">
        <v>1084</v>
      </c>
      <c r="B47" s="264" t="s">
        <v>1085</v>
      </c>
      <c r="C47" s="265" t="s">
        <v>1487</v>
      </c>
      <c r="D47" s="263" t="s">
        <v>1086</v>
      </c>
      <c r="E47" s="264">
        <v>3</v>
      </c>
      <c r="F47" s="50">
        <v>2.52</v>
      </c>
      <c r="G47" s="15"/>
      <c r="H47" s="69">
        <f t="shared" si="0"/>
        <v>0</v>
      </c>
    </row>
    <row r="48" spans="1:8" s="202" customFormat="1" ht="107">
      <c r="A48" s="263" t="s">
        <v>1087</v>
      </c>
      <c r="B48" s="264" t="s">
        <v>1088</v>
      </c>
      <c r="C48" s="265" t="s">
        <v>1488</v>
      </c>
      <c r="D48" s="263" t="s">
        <v>1089</v>
      </c>
      <c r="E48" s="264">
        <v>3</v>
      </c>
      <c r="F48" s="50">
        <v>2.52</v>
      </c>
      <c r="G48" s="15"/>
      <c r="H48" s="69">
        <f t="shared" si="0"/>
        <v>0</v>
      </c>
    </row>
    <row r="49" spans="1:8" s="202" customFormat="1" ht="107">
      <c r="A49" s="263" t="s">
        <v>1090</v>
      </c>
      <c r="B49" s="264" t="s">
        <v>1091</v>
      </c>
      <c r="C49" s="265" t="s">
        <v>1489</v>
      </c>
      <c r="D49" s="263" t="s">
        <v>1092</v>
      </c>
      <c r="E49" s="264">
        <v>3</v>
      </c>
      <c r="F49" s="50">
        <v>2.52</v>
      </c>
      <c r="G49" s="15"/>
      <c r="H49" s="69">
        <f t="shared" si="0"/>
        <v>0</v>
      </c>
    </row>
    <row r="50" spans="1:8" s="202" customFormat="1" ht="107">
      <c r="A50" s="263" t="s">
        <v>1093</v>
      </c>
      <c r="B50" s="264" t="s">
        <v>1094</v>
      </c>
      <c r="C50" s="265" t="s">
        <v>1490</v>
      </c>
      <c r="D50" s="263" t="s">
        <v>1095</v>
      </c>
      <c r="E50" s="264">
        <v>3</v>
      </c>
      <c r="F50" s="50">
        <v>2.52</v>
      </c>
      <c r="G50" s="15"/>
      <c r="H50" s="69">
        <f t="shared" si="0"/>
        <v>0</v>
      </c>
    </row>
    <row r="51" spans="1:8" s="202" customFormat="1" ht="107">
      <c r="A51" s="263" t="s">
        <v>1096</v>
      </c>
      <c r="B51" s="264" t="s">
        <v>1097</v>
      </c>
      <c r="C51" s="265" t="s">
        <v>1491</v>
      </c>
      <c r="D51" s="263" t="s">
        <v>1098</v>
      </c>
      <c r="E51" s="264">
        <v>3</v>
      </c>
      <c r="F51" s="50">
        <v>2.76</v>
      </c>
      <c r="G51" s="15"/>
      <c r="H51" s="69">
        <f t="shared" si="0"/>
        <v>0</v>
      </c>
    </row>
    <row r="52" spans="1:8" s="202" customFormat="1" ht="107">
      <c r="A52" s="263" t="s">
        <v>1099</v>
      </c>
      <c r="B52" s="264" t="s">
        <v>1100</v>
      </c>
      <c r="C52" s="265" t="s">
        <v>1492</v>
      </c>
      <c r="D52" s="263" t="s">
        <v>1101</v>
      </c>
      <c r="E52" s="264">
        <v>3</v>
      </c>
      <c r="F52" s="50">
        <v>2.76</v>
      </c>
      <c r="G52" s="15"/>
      <c r="H52" s="69">
        <f t="shared" si="0"/>
        <v>0</v>
      </c>
    </row>
    <row r="53" spans="1:8" s="202" customFormat="1" ht="107">
      <c r="A53" s="263" t="s">
        <v>1102</v>
      </c>
      <c r="B53" s="264" t="s">
        <v>1103</v>
      </c>
      <c r="C53" s="265" t="s">
        <v>1493</v>
      </c>
      <c r="D53" s="263" t="s">
        <v>1104</v>
      </c>
      <c r="E53" s="264">
        <v>3</v>
      </c>
      <c r="F53" s="50">
        <v>2.76</v>
      </c>
      <c r="G53" s="15"/>
      <c r="H53" s="69">
        <f t="shared" si="0"/>
        <v>0</v>
      </c>
    </row>
    <row r="54" spans="1:8" s="202" customFormat="1" ht="107">
      <c r="A54" s="263" t="s">
        <v>1105</v>
      </c>
      <c r="B54" s="264" t="s">
        <v>1106</v>
      </c>
      <c r="C54" s="265" t="s">
        <v>1494</v>
      </c>
      <c r="D54" s="263" t="s">
        <v>1107</v>
      </c>
      <c r="E54" s="264">
        <v>3</v>
      </c>
      <c r="F54" s="50">
        <v>2.76</v>
      </c>
      <c r="G54" s="15"/>
      <c r="H54" s="69">
        <f t="shared" si="0"/>
        <v>0</v>
      </c>
    </row>
    <row r="55" spans="1:8" s="202" customFormat="1" ht="107">
      <c r="A55" s="263" t="s">
        <v>1108</v>
      </c>
      <c r="B55" s="264" t="s">
        <v>1109</v>
      </c>
      <c r="C55" s="265" t="s">
        <v>1495</v>
      </c>
      <c r="D55" s="263" t="s">
        <v>1110</v>
      </c>
      <c r="E55" s="264">
        <v>3</v>
      </c>
      <c r="F55" s="50">
        <v>2.76</v>
      </c>
      <c r="G55" s="15"/>
      <c r="H55" s="69">
        <f t="shared" si="0"/>
        <v>0</v>
      </c>
    </row>
    <row r="56" spans="1:8" s="202" customFormat="1" ht="107">
      <c r="A56" s="263" t="s">
        <v>1111</v>
      </c>
      <c r="B56" s="264" t="s">
        <v>1112</v>
      </c>
      <c r="C56" s="265" t="s">
        <v>1496</v>
      </c>
      <c r="D56" s="263" t="s">
        <v>1113</v>
      </c>
      <c r="E56" s="264">
        <v>3</v>
      </c>
      <c r="F56" s="50">
        <v>2.76</v>
      </c>
      <c r="G56" s="15"/>
      <c r="H56" s="69">
        <f t="shared" si="0"/>
        <v>0</v>
      </c>
    </row>
    <row r="57" spans="1:8" s="202" customFormat="1" ht="107">
      <c r="A57" s="263" t="s">
        <v>1114</v>
      </c>
      <c r="B57" s="264" t="s">
        <v>1115</v>
      </c>
      <c r="C57" s="265" t="s">
        <v>1497</v>
      </c>
      <c r="D57" s="263" t="s">
        <v>1116</v>
      </c>
      <c r="E57" s="264">
        <v>3</v>
      </c>
      <c r="F57" s="50">
        <v>2.76</v>
      </c>
      <c r="G57" s="15"/>
      <c r="H57" s="69">
        <f t="shared" si="0"/>
        <v>0</v>
      </c>
    </row>
    <row r="58" spans="1:8" s="202" customFormat="1" ht="107">
      <c r="A58" s="263" t="s">
        <v>1117</v>
      </c>
      <c r="B58" s="264" t="s">
        <v>1118</v>
      </c>
      <c r="C58" s="265" t="s">
        <v>1498</v>
      </c>
      <c r="D58" s="263" t="s">
        <v>1119</v>
      </c>
      <c r="E58" s="264">
        <v>3</v>
      </c>
      <c r="F58" s="50">
        <v>2.76</v>
      </c>
      <c r="G58" s="15"/>
      <c r="H58" s="69">
        <f t="shared" si="0"/>
        <v>0</v>
      </c>
    </row>
    <row r="59" spans="1:8" s="202" customFormat="1" ht="107">
      <c r="A59" s="263" t="s">
        <v>1120</v>
      </c>
      <c r="B59" s="264" t="s">
        <v>1121</v>
      </c>
      <c r="C59" s="265" t="s">
        <v>1499</v>
      </c>
      <c r="D59" s="263" t="s">
        <v>1122</v>
      </c>
      <c r="E59" s="264">
        <v>3</v>
      </c>
      <c r="F59" s="50">
        <v>2.76</v>
      </c>
      <c r="G59" s="15"/>
      <c r="H59" s="69">
        <f t="shared" si="0"/>
        <v>0</v>
      </c>
    </row>
    <row r="60" spans="1:8" s="202" customFormat="1" ht="107">
      <c r="A60" s="263" t="s">
        <v>1123</v>
      </c>
      <c r="B60" s="264" t="s">
        <v>1124</v>
      </c>
      <c r="C60" s="265" t="s">
        <v>1500</v>
      </c>
      <c r="D60" s="263" t="s">
        <v>1125</v>
      </c>
      <c r="E60" s="264">
        <v>3</v>
      </c>
      <c r="F60" s="50">
        <v>2.76</v>
      </c>
      <c r="G60" s="15"/>
      <c r="H60" s="69">
        <f t="shared" si="0"/>
        <v>0</v>
      </c>
    </row>
    <row r="61" spans="1:8" s="202" customFormat="1" ht="107">
      <c r="A61" s="263" t="s">
        <v>1126</v>
      </c>
      <c r="B61" s="264" t="s">
        <v>1127</v>
      </c>
      <c r="C61" s="265" t="s">
        <v>1501</v>
      </c>
      <c r="D61" s="263" t="s">
        <v>1128</v>
      </c>
      <c r="E61" s="264">
        <v>3</v>
      </c>
      <c r="F61" s="50">
        <v>2.76</v>
      </c>
      <c r="G61" s="15"/>
      <c r="H61" s="69">
        <f t="shared" si="0"/>
        <v>0</v>
      </c>
    </row>
    <row r="62" spans="1:8" s="202" customFormat="1" ht="107">
      <c r="A62" s="263" t="s">
        <v>1129</v>
      </c>
      <c r="B62" s="264" t="s">
        <v>1130</v>
      </c>
      <c r="C62" s="265" t="s">
        <v>1502</v>
      </c>
      <c r="D62" s="263" t="s">
        <v>1131</v>
      </c>
      <c r="E62" s="264">
        <v>3</v>
      </c>
      <c r="F62" s="50">
        <v>2.76</v>
      </c>
      <c r="G62" s="15"/>
      <c r="H62" s="69">
        <f t="shared" si="0"/>
        <v>0</v>
      </c>
    </row>
    <row r="63" spans="1:8" s="202" customFormat="1" ht="107">
      <c r="A63" s="263" t="s">
        <v>1132</v>
      </c>
      <c r="B63" s="264" t="s">
        <v>1133</v>
      </c>
      <c r="C63" s="265" t="s">
        <v>1503</v>
      </c>
      <c r="D63" s="263" t="s">
        <v>1134</v>
      </c>
      <c r="E63" s="264">
        <v>3</v>
      </c>
      <c r="F63" s="50">
        <v>2.76</v>
      </c>
      <c r="G63" s="15"/>
      <c r="H63" s="69">
        <f t="shared" si="0"/>
        <v>0</v>
      </c>
    </row>
    <row r="64" spans="1:8" s="212" customFormat="1" ht="33.5">
      <c r="A64" s="206"/>
      <c r="B64" s="207"/>
      <c r="C64" s="208" t="s">
        <v>1603</v>
      </c>
      <c r="D64" s="208"/>
      <c r="E64" s="209"/>
      <c r="F64" s="210"/>
      <c r="G64" s="210">
        <f>SUM(G14:G63)</f>
        <v>0</v>
      </c>
      <c r="H64" s="282">
        <f>SUM(H14:H63)</f>
        <v>0</v>
      </c>
    </row>
    <row r="65" spans="1:8" s="212" customFormat="1" ht="17.25" customHeight="1">
      <c r="A65" s="206"/>
      <c r="B65" s="207"/>
      <c r="C65" s="208"/>
      <c r="D65" s="208"/>
      <c r="E65" s="209"/>
      <c r="F65" s="213"/>
      <c r="G65" s="207"/>
      <c r="H65" s="211"/>
    </row>
    <row r="66" spans="1:8" s="212" customFormat="1" ht="33.5">
      <c r="A66" s="214"/>
      <c r="B66" s="214"/>
      <c r="C66" s="208" t="s">
        <v>1620</v>
      </c>
      <c r="D66" s="208"/>
      <c r="E66" s="215"/>
      <c r="F66" s="216"/>
      <c r="G66" s="207"/>
      <c r="H66" s="216">
        <f>IF(G64&gt;71,45%,0)</f>
        <v>0</v>
      </c>
    </row>
    <row r="67" spans="1:8" s="212" customFormat="1" ht="17.25" customHeight="1">
      <c r="A67" s="207"/>
      <c r="B67" s="207"/>
      <c r="C67" s="208"/>
      <c r="D67" s="208"/>
      <c r="E67" s="209"/>
      <c r="F67" s="217"/>
      <c r="G67" s="207"/>
      <c r="H67" s="211"/>
    </row>
    <row r="68" spans="1:8" s="212" customFormat="1" ht="33.5">
      <c r="A68" s="207"/>
      <c r="B68" s="207"/>
      <c r="C68" s="208" t="s">
        <v>261</v>
      </c>
      <c r="D68" s="208"/>
      <c r="E68" s="209"/>
      <c r="F68" s="217"/>
      <c r="G68" s="207"/>
      <c r="H68" s="211">
        <f>H64-(H64*H66)</f>
        <v>0</v>
      </c>
    </row>
    <row r="71" spans="1:8" ht="18.5">
      <c r="A71" s="119" t="s">
        <v>1605</v>
      </c>
    </row>
  </sheetData>
  <mergeCells count="2">
    <mergeCell ref="A9:F9"/>
    <mergeCell ref="A10:F10"/>
  </mergeCells>
  <phoneticPr fontId="20" type="noConversion"/>
  <conditionalFormatting sqref="A14:A63">
    <cfRule type="duplicateValues" dxfId="3" priority="3"/>
    <cfRule type="duplicateValues" dxfId="2" priority="4"/>
  </conditionalFormatting>
  <conditionalFormatting sqref="C14:C6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780b56-53a0-48b7-94b7-99dcf39097de" xsi:nil="true"/>
    <lcf76f155ced4ddcb4097134ff3c332f xmlns="1545fb7f-a319-4ac6-9bbb-056f6b234b85">
      <Terms xmlns="http://schemas.microsoft.com/office/infopath/2007/PartnerControls"/>
    </lcf76f155ced4ddcb4097134ff3c332f>
    <SharedWithUsers xmlns="61780b56-53a0-48b7-94b7-99dcf39097de">
      <UserInfo>
        <DisplayName>ANNE-SOPHIE FOUGERAY</DisplayName>
        <AccountId>892</AccountId>
        <AccountType/>
      </UserInfo>
      <UserInfo>
        <DisplayName>DAVID LEGAL</DisplayName>
        <AccountId>902</AccountId>
        <AccountType/>
      </UserInfo>
      <UserInfo>
        <DisplayName>OLIVIER DOUCET BON</DisplayName>
        <AccountId>796</AccountId>
        <AccountType/>
      </UserInfo>
      <UserInfo>
        <DisplayName>Ludovic Havart</DisplayName>
        <AccountId>21335</AccountId>
        <AccountType/>
      </UserInfo>
      <UserInfo>
        <DisplayName>EMMANUEL DENIS</DisplayName>
        <AccountId>647</AccountId>
        <AccountType/>
      </UserInfo>
      <UserInfo>
        <DisplayName>DENIS ROBELIN</DisplayName>
        <AccountId>904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B2D116C849944CB482936CB6DBE0E7" ma:contentTypeVersion="18" ma:contentTypeDescription="Create a new document." ma:contentTypeScope="" ma:versionID="fdb47ef6eff7546702cb5deb863deab1">
  <xsd:schema xmlns:xsd="http://www.w3.org/2001/XMLSchema" xmlns:xs="http://www.w3.org/2001/XMLSchema" xmlns:p="http://schemas.microsoft.com/office/2006/metadata/properties" xmlns:ns2="1545fb7f-a319-4ac6-9bbb-056f6b234b85" xmlns:ns3="61780b56-53a0-48b7-94b7-99dcf39097de" targetNamespace="http://schemas.microsoft.com/office/2006/metadata/properties" ma:root="true" ma:fieldsID="fb5d54599bfa5609bf4459018398059e" ns2:_="" ns3:_="">
    <xsd:import namespace="1545fb7f-a319-4ac6-9bbb-056f6b234b85"/>
    <xsd:import namespace="61780b56-53a0-48b7-94b7-99dcf3909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5fb7f-a319-4ac6-9bbb-056f6b234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12af4e-0e39-4e6e-9333-105251fba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80b56-53a0-48b7-94b7-99dcf3909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ac4683-bc9a-4f59-9af6-0c7162be9dda}" ma:internalName="TaxCatchAll" ma:showField="CatchAllData" ma:web="61780b56-53a0-48b7-94b7-99dcf3909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8E624-84E9-4C67-84F5-CE04BAEA358E}">
  <ds:schemaRefs>
    <ds:schemaRef ds:uri="http://schemas.microsoft.com/office/2006/metadata/properties"/>
    <ds:schemaRef ds:uri="http://purl.org/dc/terms/"/>
    <ds:schemaRef ds:uri="http://purl.org/dc/elements/1.1/"/>
    <ds:schemaRef ds:uri="61780b56-53a0-48b7-94b7-99dcf39097de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545fb7f-a319-4ac6-9bbb-056f6b234b8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B8A6E9-2C6A-4D4B-B6BB-27A089339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5fb7f-a319-4ac6-9bbb-056f6b234b85"/>
    <ds:schemaRef ds:uri="61780b56-53a0-48b7-94b7-99dcf3909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10AE05-7DB2-4DB1-8D9B-70C5281A23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Bon de Commande Pr1 2025</vt:lpstr>
      <vt:lpstr>LB ADDITIFS HUILE</vt:lpstr>
      <vt:lpstr>LX BASICS 118ML</vt:lpstr>
      <vt:lpstr>LX ADDITIFS ACRYLIQUE</vt:lpstr>
      <vt:lpstr>LOT CHASSIS</vt:lpstr>
      <vt:lpstr>LB ACRYLIQUE FINE 750ML</vt:lpstr>
      <vt:lpstr>LB ACRYLIQUE FINE 80ML</vt:lpstr>
      <vt:lpstr>'Bon de Commande Pr1 2025'!Impression_des_titres</vt:lpstr>
      <vt:lpstr>'LB ADDITIFS HUILE'!Impression_des_titres</vt:lpstr>
      <vt:lpstr>'LX ADDITIFS ACRYLIQUE'!Impression_des_titres</vt:lpstr>
      <vt:lpstr>'LX BASICS 118ML'!Impression_des_titres</vt:lpstr>
      <vt:lpstr>'Bon de Commande Pr1 2025'!Zone_d_impression</vt:lpstr>
      <vt:lpstr>'LB ACRYLIQUE FINE 80ML'!Zone_d_impression</vt:lpstr>
      <vt:lpstr>'LX ADDITIFS ACRYLIQUE'!Zone_d_impression</vt:lpstr>
      <vt:lpstr>'LX BASICS 118ML'!Zone_d_impression</vt:lpstr>
    </vt:vector>
  </TitlesOfParts>
  <Manager/>
  <Company>Colart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Amandine</dc:creator>
  <cp:keywords/>
  <dc:description/>
  <cp:lastModifiedBy>Moise Tonye</cp:lastModifiedBy>
  <cp:revision/>
  <dcterms:created xsi:type="dcterms:W3CDTF">2014-12-09T15:34:52Z</dcterms:created>
  <dcterms:modified xsi:type="dcterms:W3CDTF">2024-12-26T15:52:42Z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0x010100F1B2D116C849944CB482936CB6DBE0E7</vt:lpwstr>
  </property>
  <property fmtid="{D5CDD505-2E9C-101B-9397-08002B2CF9AE}" pid="3" name="MediaServiceImageTags">
    <vt:lpwstr/>
  </property>
</Properties>
</file>