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art365.sharepoint.com/sites/workspaces/southern/Sharing Boite a Outils/02- MULTI MARQUES/PROMO/Spé/2025/P2 - 31 mars au 19 mai 2025/"/>
    </mc:Choice>
  </mc:AlternateContent>
  <xr:revisionPtr revIDLastSave="518" documentId="8_{E5C83428-0445-4B82-A668-416DCC094929}" xr6:coauthVersionLast="47" xr6:coauthVersionMax="47" xr10:uidLastSave="{B8B34259-2DD3-41AB-8A87-EEA3AE044231}"/>
  <bookViews>
    <workbookView xWindow="19090" yWindow="-110" windowWidth="19420" windowHeight="10300" tabRatio="784" xr2:uid="{00000000-000D-0000-FFFF-FFFF00000000}"/>
  </bookViews>
  <sheets>
    <sheet name="Bon de Commande P2 2025" sheetId="7" r:id="rId1"/>
    <sheet name="WN PWC-promo gamme" sheetId="28" r:id="rId2"/>
    <sheet name="WN COTMAN-promo gamme" sheetId="27" r:id="rId3"/>
    <sheet name="WN PINCEAUX FOUNDATION" sheetId="32" r:id="rId4"/>
    <sheet name="Simplifié" sheetId="29" r:id="rId5"/>
  </sheets>
  <definedNames>
    <definedName name="_xlnm._FilterDatabase" localSheetId="0" hidden="1">'Bon de Commande P2 2025'!$G$1:$G$153</definedName>
    <definedName name="_xlnm._FilterDatabase" localSheetId="4" hidden="1">Simplifié!$A$1:$A$697</definedName>
    <definedName name="_xlnm._FilterDatabase" localSheetId="2" hidden="1">'WN COTMAN-promo gamme'!$A$19:$I$176</definedName>
    <definedName name="_xlnm._FilterDatabase" localSheetId="3" hidden="1">'WN PINCEAUX FOUNDATION'!$A$19:$I$32</definedName>
    <definedName name="_xlnm._FilterDatabase" localSheetId="1" hidden="1">'WN PWC-promo gamme'!$K$1:$K$463</definedName>
    <definedName name="_xlnm.Print_Titles" localSheetId="0">'Bon de Commande P2 2025'!$1:$14</definedName>
    <definedName name="_xlnm.Print_Titles" localSheetId="2">'WN COTMAN-promo gamme'!$19:$19</definedName>
    <definedName name="_xlnm.Print_Titles" localSheetId="3">'WN PINCEAUX FOUNDATION'!$19:$19</definedName>
    <definedName name="_xlnm.Print_Area" localSheetId="0">'Bon de Commande P2 2025'!$A:$O</definedName>
    <definedName name="_xlnm.Print_Area" localSheetId="2">'WN COTMAN-promo gamme'!$A:$I</definedName>
    <definedName name="_xlnm.Print_Area" localSheetId="3">'WN PINCEAUX FOUNDATION'!$A:$I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3" i="29" l="1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542" i="29"/>
  <c r="B687" i="29"/>
  <c r="B688" i="29"/>
  <c r="B689" i="29"/>
  <c r="B690" i="29"/>
  <c r="B691" i="29"/>
  <c r="B692" i="29"/>
  <c r="B693" i="29"/>
  <c r="B694" i="29"/>
  <c r="B695" i="29"/>
  <c r="B696" i="29"/>
  <c r="B697" i="29"/>
  <c r="B68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106" i="29"/>
  <c r="B2" i="29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" i="29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50" i="7"/>
  <c r="O51" i="7"/>
  <c r="O52" i="7"/>
  <c r="O53" i="7"/>
  <c r="O54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7" i="7"/>
  <c r="O78" i="7"/>
  <c r="O79" i="7"/>
  <c r="O80" i="7"/>
  <c r="O81" i="7"/>
  <c r="O82" i="7"/>
  <c r="O83" i="7"/>
  <c r="O84" i="7"/>
  <c r="O86" i="7"/>
  <c r="O87" i="7"/>
  <c r="O88" i="7"/>
  <c r="O89" i="7"/>
  <c r="O90" i="7"/>
  <c r="O91" i="7"/>
  <c r="O92" i="7"/>
  <c r="O93" i="7"/>
  <c r="O94" i="7"/>
  <c r="O95" i="7"/>
  <c r="O97" i="7"/>
  <c r="O98" i="7"/>
  <c r="O99" i="7"/>
  <c r="O100" i="7"/>
  <c r="O101" i="7"/>
  <c r="O102" i="7"/>
  <c r="O103" i="7"/>
  <c r="O105" i="7"/>
  <c r="O106" i="7"/>
  <c r="O107" i="7"/>
  <c r="O108" i="7"/>
  <c r="O109" i="7"/>
  <c r="O110" i="7"/>
  <c r="O111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6" i="7"/>
  <c r="G21" i="27"/>
  <c r="M16" i="7"/>
  <c r="M17" i="7"/>
  <c r="M27" i="7"/>
  <c r="M28" i="7"/>
  <c r="H32" i="32"/>
  <c r="I33" i="32" s="1"/>
  <c r="J19" i="28"/>
  <c r="G28" i="32"/>
  <c r="I28" i="32" s="1"/>
  <c r="H19" i="28"/>
  <c r="G21" i="32"/>
  <c r="I21" i="32" s="1"/>
  <c r="G22" i="32"/>
  <c r="I22" i="32" s="1"/>
  <c r="G23" i="32"/>
  <c r="I23" i="32" s="1"/>
  <c r="G24" i="32"/>
  <c r="I24" i="32" s="1"/>
  <c r="G25" i="32"/>
  <c r="I25" i="32" s="1"/>
  <c r="G26" i="32"/>
  <c r="I26" i="32" s="1"/>
  <c r="G27" i="32"/>
  <c r="I27" i="32" s="1"/>
  <c r="G29" i="32"/>
  <c r="I29" i="32" s="1"/>
  <c r="G30" i="32"/>
  <c r="I30" i="32" s="1"/>
  <c r="G31" i="32"/>
  <c r="I31" i="32" s="1"/>
  <c r="G20" i="32"/>
  <c r="I20" i="32" s="1"/>
  <c r="M75" i="7" l="1"/>
  <c r="I32" i="32"/>
  <c r="I34" i="32" s="1"/>
  <c r="I107" i="27" l="1"/>
  <c r="I108" i="27"/>
  <c r="I24" i="27"/>
  <c r="I25" i="27"/>
  <c r="I31" i="27"/>
  <c r="I32" i="27"/>
  <c r="I33" i="27"/>
  <c r="G22" i="27"/>
  <c r="I22" i="27" s="1"/>
  <c r="G23" i="27"/>
  <c r="I23" i="27" s="1"/>
  <c r="G24" i="27"/>
  <c r="G25" i="27"/>
  <c r="G26" i="27"/>
  <c r="I26" i="27" s="1"/>
  <c r="G27" i="27"/>
  <c r="I27" i="27" s="1"/>
  <c r="G28" i="27"/>
  <c r="I28" i="27" s="1"/>
  <c r="G29" i="27"/>
  <c r="I29" i="27" s="1"/>
  <c r="G30" i="27"/>
  <c r="I30" i="27" s="1"/>
  <c r="G31" i="27"/>
  <c r="G32" i="27"/>
  <c r="G33" i="27"/>
  <c r="G34" i="27"/>
  <c r="I34" i="27" s="1"/>
  <c r="G35" i="27"/>
  <c r="I35" i="27" s="1"/>
  <c r="G36" i="27"/>
  <c r="I36" i="27" s="1"/>
  <c r="G37" i="27"/>
  <c r="I37" i="27" s="1"/>
  <c r="G38" i="27"/>
  <c r="I38" i="27" s="1"/>
  <c r="G39" i="27"/>
  <c r="I39" i="27" s="1"/>
  <c r="G40" i="27"/>
  <c r="I40" i="27" s="1"/>
  <c r="G41" i="27"/>
  <c r="I41" i="27" s="1"/>
  <c r="G42" i="27"/>
  <c r="I42" i="27" s="1"/>
  <c r="G43" i="27"/>
  <c r="I43" i="27" s="1"/>
  <c r="G44" i="27"/>
  <c r="I44" i="27" s="1"/>
  <c r="G45" i="27"/>
  <c r="I45" i="27" s="1"/>
  <c r="G46" i="27"/>
  <c r="I46" i="27" s="1"/>
  <c r="G47" i="27"/>
  <c r="I47" i="27" s="1"/>
  <c r="G48" i="27"/>
  <c r="I48" i="27" s="1"/>
  <c r="G49" i="27"/>
  <c r="I49" i="27" s="1"/>
  <c r="G50" i="27"/>
  <c r="I50" i="27" s="1"/>
  <c r="G51" i="27"/>
  <c r="I51" i="27" s="1"/>
  <c r="G52" i="27"/>
  <c r="I52" i="27" s="1"/>
  <c r="G53" i="27"/>
  <c r="I53" i="27" s="1"/>
  <c r="G54" i="27"/>
  <c r="I54" i="27" s="1"/>
  <c r="G55" i="27"/>
  <c r="I55" i="27" s="1"/>
  <c r="G56" i="27"/>
  <c r="I56" i="27" s="1"/>
  <c r="G57" i="27"/>
  <c r="I57" i="27" s="1"/>
  <c r="G58" i="27"/>
  <c r="I58" i="27" s="1"/>
  <c r="G59" i="27"/>
  <c r="I59" i="27" s="1"/>
  <c r="G60" i="27"/>
  <c r="I60" i="27" s="1"/>
  <c r="G61" i="27"/>
  <c r="I61" i="27" s="1"/>
  <c r="G62" i="27"/>
  <c r="I62" i="27" s="1"/>
  <c r="G63" i="27"/>
  <c r="I63" i="27" s="1"/>
  <c r="G64" i="27"/>
  <c r="I64" i="27" s="1"/>
  <c r="G65" i="27"/>
  <c r="I65" i="27" s="1"/>
  <c r="G66" i="27"/>
  <c r="I66" i="27" s="1"/>
  <c r="G67" i="27"/>
  <c r="I67" i="27" s="1"/>
  <c r="G68" i="27"/>
  <c r="I68" i="27" s="1"/>
  <c r="G75" i="27"/>
  <c r="I75" i="27" s="1"/>
  <c r="G76" i="27"/>
  <c r="I76" i="27" s="1"/>
  <c r="G77" i="27"/>
  <c r="I77" i="27" s="1"/>
  <c r="G78" i="27"/>
  <c r="I78" i="27" s="1"/>
  <c r="G79" i="27"/>
  <c r="I79" i="27" s="1"/>
  <c r="G80" i="27"/>
  <c r="I80" i="27" s="1"/>
  <c r="G81" i="27"/>
  <c r="I81" i="27" s="1"/>
  <c r="G82" i="27"/>
  <c r="I82" i="27" s="1"/>
  <c r="G83" i="27"/>
  <c r="I83" i="27" s="1"/>
  <c r="G84" i="27"/>
  <c r="I84" i="27" s="1"/>
  <c r="G85" i="27"/>
  <c r="I85" i="27" s="1"/>
  <c r="G86" i="27"/>
  <c r="I86" i="27" s="1"/>
  <c r="G87" i="27"/>
  <c r="I87" i="27" s="1"/>
  <c r="G88" i="27"/>
  <c r="I88" i="27" s="1"/>
  <c r="G89" i="27"/>
  <c r="I89" i="27" s="1"/>
  <c r="G90" i="27"/>
  <c r="I90" i="27" s="1"/>
  <c r="G91" i="27"/>
  <c r="I91" i="27" s="1"/>
  <c r="G92" i="27"/>
  <c r="I92" i="27" s="1"/>
  <c r="G93" i="27"/>
  <c r="I93" i="27" s="1"/>
  <c r="G94" i="27"/>
  <c r="I94" i="27" s="1"/>
  <c r="G95" i="27"/>
  <c r="I95" i="27" s="1"/>
  <c r="G96" i="27"/>
  <c r="I96" i="27" s="1"/>
  <c r="G97" i="27"/>
  <c r="I97" i="27" s="1"/>
  <c r="G98" i="27"/>
  <c r="I98" i="27" s="1"/>
  <c r="G99" i="27"/>
  <c r="I99" i="27" s="1"/>
  <c r="G100" i="27"/>
  <c r="I100" i="27" s="1"/>
  <c r="G101" i="27"/>
  <c r="I101" i="27" s="1"/>
  <c r="G102" i="27"/>
  <c r="I102" i="27" s="1"/>
  <c r="G103" i="27"/>
  <c r="I103" i="27" s="1"/>
  <c r="G104" i="27"/>
  <c r="I104" i="27" s="1"/>
  <c r="G105" i="27"/>
  <c r="I105" i="27" s="1"/>
  <c r="G106" i="27"/>
  <c r="I106" i="27" s="1"/>
  <c r="G107" i="27"/>
  <c r="G108" i="27"/>
  <c r="G109" i="27"/>
  <c r="I109" i="27" s="1"/>
  <c r="G110" i="27"/>
  <c r="I110" i="27" s="1"/>
  <c r="G111" i="27"/>
  <c r="I111" i="27" s="1"/>
  <c r="G112" i="27"/>
  <c r="I112" i="27" s="1"/>
  <c r="G113" i="27"/>
  <c r="I113" i="27" s="1"/>
  <c r="G114" i="27"/>
  <c r="I114" i="27" s="1"/>
  <c r="G115" i="27"/>
  <c r="I115" i="27" s="1"/>
  <c r="G116" i="27"/>
  <c r="I116" i="27" s="1"/>
  <c r="G117" i="27"/>
  <c r="I117" i="27" s="1"/>
  <c r="G118" i="27"/>
  <c r="I118" i="27" s="1"/>
  <c r="G119" i="27"/>
  <c r="I119" i="27" s="1"/>
  <c r="G120" i="27"/>
  <c r="I120" i="27" s="1"/>
  <c r="G121" i="27"/>
  <c r="I121" i="27" s="1"/>
  <c r="G122" i="27"/>
  <c r="I122" i="27" s="1"/>
  <c r="G128" i="27"/>
  <c r="I128" i="27" s="1"/>
  <c r="G129" i="27"/>
  <c r="I129" i="27" s="1"/>
  <c r="G130" i="27"/>
  <c r="I130" i="27" s="1"/>
  <c r="G131" i="27"/>
  <c r="I131" i="27" s="1"/>
  <c r="G132" i="27"/>
  <c r="I132" i="27" s="1"/>
  <c r="G133" i="27"/>
  <c r="I133" i="27" s="1"/>
  <c r="G134" i="27"/>
  <c r="I134" i="27" s="1"/>
  <c r="G135" i="27"/>
  <c r="I135" i="27" s="1"/>
  <c r="G136" i="27"/>
  <c r="I136" i="27" s="1"/>
  <c r="G137" i="27"/>
  <c r="I137" i="27" s="1"/>
  <c r="G138" i="27"/>
  <c r="I138" i="27" s="1"/>
  <c r="G139" i="27"/>
  <c r="I139" i="27" s="1"/>
  <c r="G140" i="27"/>
  <c r="I140" i="27" s="1"/>
  <c r="G141" i="27"/>
  <c r="I141" i="27" s="1"/>
  <c r="G142" i="27"/>
  <c r="I142" i="27" s="1"/>
  <c r="G143" i="27"/>
  <c r="I143" i="27" s="1"/>
  <c r="G144" i="27"/>
  <c r="I144" i="27" s="1"/>
  <c r="G145" i="27"/>
  <c r="I145" i="27" s="1"/>
  <c r="G146" i="27"/>
  <c r="I146" i="27" s="1"/>
  <c r="G147" i="27"/>
  <c r="I147" i="27" s="1"/>
  <c r="G148" i="27"/>
  <c r="I148" i="27" s="1"/>
  <c r="G149" i="27"/>
  <c r="I149" i="27" s="1"/>
  <c r="G150" i="27"/>
  <c r="I150" i="27" s="1"/>
  <c r="G151" i="27"/>
  <c r="I151" i="27" s="1"/>
  <c r="G152" i="27"/>
  <c r="I152" i="27" s="1"/>
  <c r="G153" i="27"/>
  <c r="I153" i="27" s="1"/>
  <c r="G154" i="27"/>
  <c r="I154" i="27" s="1"/>
  <c r="G155" i="27"/>
  <c r="I155" i="27" s="1"/>
  <c r="G156" i="27"/>
  <c r="I156" i="27" s="1"/>
  <c r="G157" i="27"/>
  <c r="I157" i="27" s="1"/>
  <c r="G158" i="27"/>
  <c r="I158" i="27" s="1"/>
  <c r="G159" i="27"/>
  <c r="I159" i="27" s="1"/>
  <c r="G160" i="27"/>
  <c r="I160" i="27" s="1"/>
  <c r="G161" i="27"/>
  <c r="I161" i="27" s="1"/>
  <c r="G162" i="27"/>
  <c r="I162" i="27" s="1"/>
  <c r="G163" i="27"/>
  <c r="I163" i="27" s="1"/>
  <c r="G164" i="27"/>
  <c r="I164" i="27" s="1"/>
  <c r="G165" i="27"/>
  <c r="I165" i="27" s="1"/>
  <c r="G166" i="27"/>
  <c r="I166" i="27" s="1"/>
  <c r="G167" i="27"/>
  <c r="I167" i="27" s="1"/>
  <c r="G168" i="27"/>
  <c r="I168" i="27" s="1"/>
  <c r="G169" i="27"/>
  <c r="I169" i="27" s="1"/>
  <c r="G170" i="27"/>
  <c r="I170" i="27" s="1"/>
  <c r="G171" i="27"/>
  <c r="I171" i="27" s="1"/>
  <c r="G172" i="27"/>
  <c r="I172" i="27" s="1"/>
  <c r="G173" i="27"/>
  <c r="I173" i="27" s="1"/>
  <c r="G174" i="27"/>
  <c r="I174" i="27" s="1"/>
  <c r="G175" i="27"/>
  <c r="I175" i="27" s="1"/>
  <c r="I21" i="27"/>
  <c r="H69" i="27"/>
  <c r="I71" i="27" s="1"/>
  <c r="H123" i="27"/>
  <c r="I124" i="27" s="1"/>
  <c r="I69" i="27" l="1"/>
  <c r="H391" i="28" l="1"/>
  <c r="J391" i="28" s="1"/>
  <c r="H392" i="28"/>
  <c r="J392" i="28" s="1"/>
  <c r="H393" i="28"/>
  <c r="J393" i="28" s="1"/>
  <c r="H394" i="28"/>
  <c r="J394" i="28" s="1"/>
  <c r="H395" i="28"/>
  <c r="J395" i="28" s="1"/>
  <c r="H396" i="28"/>
  <c r="J396" i="28" s="1"/>
  <c r="H397" i="28"/>
  <c r="J397" i="28" s="1"/>
  <c r="H398" i="28"/>
  <c r="J398" i="28" s="1"/>
  <c r="H399" i="28"/>
  <c r="J399" i="28" s="1"/>
  <c r="H400" i="28"/>
  <c r="J400" i="28" s="1"/>
  <c r="H401" i="28"/>
  <c r="J401" i="28" s="1"/>
  <c r="H402" i="28"/>
  <c r="J402" i="28" s="1"/>
  <c r="H403" i="28"/>
  <c r="J403" i="28" s="1"/>
  <c r="H404" i="28"/>
  <c r="J404" i="28" s="1"/>
  <c r="H405" i="28"/>
  <c r="J405" i="28" s="1"/>
  <c r="H406" i="28"/>
  <c r="J406" i="28" s="1"/>
  <c r="H407" i="28"/>
  <c r="J407" i="28" s="1"/>
  <c r="H408" i="28"/>
  <c r="J408" i="28" s="1"/>
  <c r="H409" i="28"/>
  <c r="J409" i="28" s="1"/>
  <c r="H410" i="28"/>
  <c r="J410" i="28" s="1"/>
  <c r="H411" i="28"/>
  <c r="J411" i="28" s="1"/>
  <c r="H412" i="28"/>
  <c r="J412" i="28" s="1"/>
  <c r="H413" i="28"/>
  <c r="J413" i="28" s="1"/>
  <c r="H414" i="28"/>
  <c r="J414" i="28" s="1"/>
  <c r="H415" i="28"/>
  <c r="J415" i="28" s="1"/>
  <c r="H416" i="28"/>
  <c r="J416" i="28" s="1"/>
  <c r="H417" i="28"/>
  <c r="J417" i="28" s="1"/>
  <c r="H418" i="28"/>
  <c r="J418" i="28" s="1"/>
  <c r="H419" i="28"/>
  <c r="J419" i="28" s="1"/>
  <c r="H420" i="28"/>
  <c r="J420" i="28" s="1"/>
  <c r="H421" i="28"/>
  <c r="J421" i="28" s="1"/>
  <c r="H422" i="28"/>
  <c r="J422" i="28" s="1"/>
  <c r="H423" i="28"/>
  <c r="J423" i="28" s="1"/>
  <c r="H424" i="28"/>
  <c r="J424" i="28" s="1"/>
  <c r="H425" i="28"/>
  <c r="J425" i="28" s="1"/>
  <c r="H426" i="28"/>
  <c r="J426" i="28" s="1"/>
  <c r="H427" i="28"/>
  <c r="J427" i="28" s="1"/>
  <c r="H428" i="28"/>
  <c r="J428" i="28" s="1"/>
  <c r="H429" i="28"/>
  <c r="J429" i="28" s="1"/>
  <c r="H430" i="28"/>
  <c r="J430" i="28" s="1"/>
  <c r="H431" i="28"/>
  <c r="J431" i="28" s="1"/>
  <c r="H432" i="28"/>
  <c r="J432" i="28" s="1"/>
  <c r="H433" i="28"/>
  <c r="J433" i="28" s="1"/>
  <c r="H434" i="28"/>
  <c r="J434" i="28" s="1"/>
  <c r="H435" i="28"/>
  <c r="J435" i="28" s="1"/>
  <c r="H436" i="28"/>
  <c r="J436" i="28" s="1"/>
  <c r="H437" i="28"/>
  <c r="J437" i="28" s="1"/>
  <c r="H438" i="28"/>
  <c r="J438" i="28" s="1"/>
  <c r="H439" i="28"/>
  <c r="J439" i="28" s="1"/>
  <c r="H440" i="28"/>
  <c r="J440" i="28" s="1"/>
  <c r="H441" i="28"/>
  <c r="J441" i="28" s="1"/>
  <c r="H442" i="28"/>
  <c r="J442" i="28" s="1"/>
  <c r="H443" i="28"/>
  <c r="J443" i="28" s="1"/>
  <c r="H444" i="28"/>
  <c r="J444" i="28" s="1"/>
  <c r="H445" i="28"/>
  <c r="J445" i="28" s="1"/>
  <c r="H446" i="28"/>
  <c r="J446" i="28" s="1"/>
  <c r="H447" i="28"/>
  <c r="J447" i="28" s="1"/>
  <c r="H448" i="28"/>
  <c r="J448" i="28" s="1"/>
  <c r="H449" i="28"/>
  <c r="J449" i="28" s="1"/>
  <c r="H450" i="28"/>
  <c r="J450" i="28" s="1"/>
  <c r="H451" i="28"/>
  <c r="J451" i="28" s="1"/>
  <c r="H452" i="28"/>
  <c r="J452" i="28" s="1"/>
  <c r="H453" i="28"/>
  <c r="J453" i="28" s="1"/>
  <c r="H454" i="28"/>
  <c r="J454" i="28" s="1"/>
  <c r="H455" i="28"/>
  <c r="J455" i="28" s="1"/>
  <c r="H456" i="28"/>
  <c r="J456" i="28" s="1"/>
  <c r="H457" i="28"/>
  <c r="J457" i="28" s="1"/>
  <c r="H458" i="28"/>
  <c r="J458" i="28" s="1"/>
  <c r="H390" i="28"/>
  <c r="J390" i="28" s="1"/>
  <c r="H276" i="28"/>
  <c r="J276" i="28" s="1"/>
  <c r="H277" i="28"/>
  <c r="J277" i="28" s="1"/>
  <c r="H278" i="28"/>
  <c r="J278" i="28" s="1"/>
  <c r="H279" i="28"/>
  <c r="J279" i="28" s="1"/>
  <c r="H280" i="28"/>
  <c r="J280" i="28" s="1"/>
  <c r="H281" i="28"/>
  <c r="J281" i="28" s="1"/>
  <c r="H282" i="28"/>
  <c r="J282" i="28" s="1"/>
  <c r="H283" i="28"/>
  <c r="J283" i="28" s="1"/>
  <c r="H284" i="28"/>
  <c r="J284" i="28" s="1"/>
  <c r="H285" i="28"/>
  <c r="J285" i="28" s="1"/>
  <c r="H286" i="28"/>
  <c r="J286" i="28" s="1"/>
  <c r="H287" i="28"/>
  <c r="J287" i="28" s="1"/>
  <c r="H288" i="28"/>
  <c r="J288" i="28" s="1"/>
  <c r="H289" i="28"/>
  <c r="J289" i="28" s="1"/>
  <c r="H290" i="28"/>
  <c r="J290" i="28" s="1"/>
  <c r="H291" i="28"/>
  <c r="J291" i="28" s="1"/>
  <c r="H292" i="28"/>
  <c r="J292" i="28" s="1"/>
  <c r="H293" i="28"/>
  <c r="J293" i="28" s="1"/>
  <c r="H294" i="28"/>
  <c r="J294" i="28" s="1"/>
  <c r="H295" i="28"/>
  <c r="J295" i="28" s="1"/>
  <c r="H296" i="28"/>
  <c r="J296" i="28" s="1"/>
  <c r="H297" i="28"/>
  <c r="J297" i="28" s="1"/>
  <c r="H298" i="28"/>
  <c r="J298" i="28" s="1"/>
  <c r="H299" i="28"/>
  <c r="J299" i="28" s="1"/>
  <c r="H300" i="28"/>
  <c r="J300" i="28" s="1"/>
  <c r="H301" i="28"/>
  <c r="J301" i="28" s="1"/>
  <c r="H302" i="28"/>
  <c r="J302" i="28" s="1"/>
  <c r="H303" i="28"/>
  <c r="J303" i="28" s="1"/>
  <c r="H304" i="28"/>
  <c r="J304" i="28" s="1"/>
  <c r="H305" i="28"/>
  <c r="J305" i="28" s="1"/>
  <c r="H306" i="28"/>
  <c r="J306" i="28" s="1"/>
  <c r="H307" i="28"/>
  <c r="J307" i="28" s="1"/>
  <c r="H308" i="28"/>
  <c r="J308" i="28" s="1"/>
  <c r="H309" i="28"/>
  <c r="J309" i="28" s="1"/>
  <c r="H310" i="28"/>
  <c r="J310" i="28" s="1"/>
  <c r="H311" i="28"/>
  <c r="J311" i="28" s="1"/>
  <c r="H312" i="28"/>
  <c r="J312" i="28" s="1"/>
  <c r="H313" i="28"/>
  <c r="J313" i="28" s="1"/>
  <c r="H314" i="28"/>
  <c r="J314" i="28" s="1"/>
  <c r="H315" i="28"/>
  <c r="J315" i="28" s="1"/>
  <c r="H316" i="28"/>
  <c r="J316" i="28" s="1"/>
  <c r="H317" i="28"/>
  <c r="J317" i="28" s="1"/>
  <c r="H318" i="28"/>
  <c r="J318" i="28" s="1"/>
  <c r="H319" i="28"/>
  <c r="J319" i="28" s="1"/>
  <c r="H320" i="28"/>
  <c r="J320" i="28" s="1"/>
  <c r="H321" i="28"/>
  <c r="J321" i="28" s="1"/>
  <c r="H322" i="28"/>
  <c r="J322" i="28" s="1"/>
  <c r="H323" i="28"/>
  <c r="J323" i="28" s="1"/>
  <c r="H324" i="28"/>
  <c r="J324" i="28" s="1"/>
  <c r="H325" i="28"/>
  <c r="J325" i="28" s="1"/>
  <c r="H326" i="28"/>
  <c r="J326" i="28" s="1"/>
  <c r="H327" i="28"/>
  <c r="J327" i="28" s="1"/>
  <c r="H328" i="28"/>
  <c r="J328" i="28" s="1"/>
  <c r="H329" i="28"/>
  <c r="J329" i="28" s="1"/>
  <c r="H330" i="28"/>
  <c r="J330" i="28" s="1"/>
  <c r="H331" i="28"/>
  <c r="J331" i="28" s="1"/>
  <c r="H332" i="28"/>
  <c r="J332" i="28" s="1"/>
  <c r="H333" i="28"/>
  <c r="J333" i="28" s="1"/>
  <c r="H334" i="28"/>
  <c r="J334" i="28" s="1"/>
  <c r="H335" i="28"/>
  <c r="J335" i="28" s="1"/>
  <c r="H336" i="28"/>
  <c r="J336" i="28" s="1"/>
  <c r="H337" i="28"/>
  <c r="J337" i="28" s="1"/>
  <c r="H338" i="28"/>
  <c r="J338" i="28" s="1"/>
  <c r="H339" i="28"/>
  <c r="J339" i="28" s="1"/>
  <c r="H340" i="28"/>
  <c r="J340" i="28" s="1"/>
  <c r="H341" i="28"/>
  <c r="J341" i="28" s="1"/>
  <c r="H342" i="28"/>
  <c r="J342" i="28" s="1"/>
  <c r="H343" i="28"/>
  <c r="J343" i="28" s="1"/>
  <c r="H344" i="28"/>
  <c r="J344" i="28" s="1"/>
  <c r="H345" i="28"/>
  <c r="J345" i="28" s="1"/>
  <c r="H346" i="28"/>
  <c r="J346" i="28" s="1"/>
  <c r="H347" i="28"/>
  <c r="J347" i="28" s="1"/>
  <c r="H348" i="28"/>
  <c r="J348" i="28" s="1"/>
  <c r="H349" i="28"/>
  <c r="J349" i="28" s="1"/>
  <c r="H350" i="28"/>
  <c r="J350" i="28" s="1"/>
  <c r="H351" i="28"/>
  <c r="J351" i="28" s="1"/>
  <c r="H352" i="28"/>
  <c r="J352" i="28" s="1"/>
  <c r="H353" i="28"/>
  <c r="J353" i="28" s="1"/>
  <c r="H354" i="28"/>
  <c r="J354" i="28" s="1"/>
  <c r="H355" i="28"/>
  <c r="J355" i="28" s="1"/>
  <c r="H356" i="28"/>
  <c r="J356" i="28" s="1"/>
  <c r="H357" i="28"/>
  <c r="J357" i="28" s="1"/>
  <c r="H358" i="28"/>
  <c r="J358" i="28" s="1"/>
  <c r="H359" i="28"/>
  <c r="J359" i="28" s="1"/>
  <c r="H360" i="28"/>
  <c r="J360" i="28" s="1"/>
  <c r="H361" i="28"/>
  <c r="J361" i="28" s="1"/>
  <c r="H362" i="28"/>
  <c r="J362" i="28" s="1"/>
  <c r="H363" i="28"/>
  <c r="J363" i="28" s="1"/>
  <c r="H364" i="28"/>
  <c r="J364" i="28" s="1"/>
  <c r="H365" i="28"/>
  <c r="J365" i="28" s="1"/>
  <c r="H366" i="28"/>
  <c r="J366" i="28" s="1"/>
  <c r="H367" i="28"/>
  <c r="J367" i="28" s="1"/>
  <c r="H368" i="28"/>
  <c r="J368" i="28" s="1"/>
  <c r="H369" i="28"/>
  <c r="J369" i="28" s="1"/>
  <c r="H370" i="28"/>
  <c r="J370" i="28" s="1"/>
  <c r="H371" i="28"/>
  <c r="J371" i="28" s="1"/>
  <c r="H372" i="28"/>
  <c r="J372" i="28" s="1"/>
  <c r="H373" i="28"/>
  <c r="J373" i="28" s="1"/>
  <c r="H374" i="28"/>
  <c r="J374" i="28" s="1"/>
  <c r="H375" i="28"/>
  <c r="J375" i="28" s="1"/>
  <c r="H376" i="28"/>
  <c r="J376" i="28" s="1"/>
  <c r="H377" i="28"/>
  <c r="J377" i="28" s="1"/>
  <c r="H378" i="28"/>
  <c r="J378" i="28" s="1"/>
  <c r="H379" i="28"/>
  <c r="J379" i="28" s="1"/>
  <c r="H380" i="28"/>
  <c r="J380" i="28" s="1"/>
  <c r="H381" i="28"/>
  <c r="J381" i="28" s="1"/>
  <c r="H382" i="28"/>
  <c r="J382" i="28" s="1"/>
  <c r="H383" i="28"/>
  <c r="J383" i="28" s="1"/>
  <c r="H384" i="28"/>
  <c r="J384" i="28" s="1"/>
  <c r="H385" i="28"/>
  <c r="J385" i="28" s="1"/>
  <c r="H386" i="28"/>
  <c r="J386" i="28" s="1"/>
  <c r="H387" i="28"/>
  <c r="J387" i="28" s="1"/>
  <c r="H388" i="28"/>
  <c r="J388" i="28" s="1"/>
  <c r="H275" i="28"/>
  <c r="J275" i="28" s="1"/>
  <c r="H20" i="28"/>
  <c r="J20" i="28" s="1"/>
  <c r="H21" i="28"/>
  <c r="J21" i="28" s="1"/>
  <c r="H22" i="28"/>
  <c r="J22" i="28" s="1"/>
  <c r="H23" i="28"/>
  <c r="J23" i="28" s="1"/>
  <c r="H24" i="28"/>
  <c r="J24" i="28" s="1"/>
  <c r="H25" i="28"/>
  <c r="J25" i="28" s="1"/>
  <c r="H26" i="28"/>
  <c r="J26" i="28" s="1"/>
  <c r="H27" i="28"/>
  <c r="J27" i="28" s="1"/>
  <c r="H28" i="28"/>
  <c r="J28" i="28" s="1"/>
  <c r="H29" i="28"/>
  <c r="J29" i="28" s="1"/>
  <c r="H30" i="28"/>
  <c r="J30" i="28" s="1"/>
  <c r="H31" i="28"/>
  <c r="J31" i="28" s="1"/>
  <c r="H32" i="28"/>
  <c r="J32" i="28" s="1"/>
  <c r="H33" i="28"/>
  <c r="J33" i="28" s="1"/>
  <c r="H34" i="28"/>
  <c r="J34" i="28" s="1"/>
  <c r="H35" i="28"/>
  <c r="J35" i="28" s="1"/>
  <c r="H36" i="28"/>
  <c r="J36" i="28" s="1"/>
  <c r="H37" i="28"/>
  <c r="J37" i="28" s="1"/>
  <c r="H38" i="28"/>
  <c r="J38" i="28" s="1"/>
  <c r="H39" i="28"/>
  <c r="J39" i="28" s="1"/>
  <c r="H40" i="28"/>
  <c r="J40" i="28" s="1"/>
  <c r="H41" i="28"/>
  <c r="J41" i="28" s="1"/>
  <c r="H42" i="28"/>
  <c r="J42" i="28" s="1"/>
  <c r="H43" i="28"/>
  <c r="J43" i="28" s="1"/>
  <c r="H44" i="28"/>
  <c r="J44" i="28" s="1"/>
  <c r="H45" i="28"/>
  <c r="J45" i="28" s="1"/>
  <c r="H46" i="28"/>
  <c r="J46" i="28" s="1"/>
  <c r="H47" i="28"/>
  <c r="J47" i="28" s="1"/>
  <c r="H48" i="28"/>
  <c r="J48" i="28" s="1"/>
  <c r="H49" i="28"/>
  <c r="J49" i="28" s="1"/>
  <c r="H50" i="28"/>
  <c r="J50" i="28" s="1"/>
  <c r="H51" i="28"/>
  <c r="J51" i="28" s="1"/>
  <c r="H52" i="28"/>
  <c r="J52" i="28" s="1"/>
  <c r="H53" i="28"/>
  <c r="J53" i="28" s="1"/>
  <c r="H54" i="28"/>
  <c r="J54" i="28" s="1"/>
  <c r="H55" i="28"/>
  <c r="J55" i="28" s="1"/>
  <c r="H56" i="28"/>
  <c r="J56" i="28" s="1"/>
  <c r="H57" i="28"/>
  <c r="J57" i="28" s="1"/>
  <c r="H58" i="28"/>
  <c r="J58" i="28" s="1"/>
  <c r="H59" i="28"/>
  <c r="J59" i="28" s="1"/>
  <c r="H60" i="28"/>
  <c r="J60" i="28" s="1"/>
  <c r="H61" i="28"/>
  <c r="J61" i="28" s="1"/>
  <c r="H62" i="28"/>
  <c r="J62" i="28" s="1"/>
  <c r="H63" i="28"/>
  <c r="J63" i="28" s="1"/>
  <c r="H64" i="28"/>
  <c r="J64" i="28" s="1"/>
  <c r="H65" i="28"/>
  <c r="J65" i="28" s="1"/>
  <c r="H66" i="28"/>
  <c r="J66" i="28" s="1"/>
  <c r="H67" i="28"/>
  <c r="J67" i="28" s="1"/>
  <c r="H68" i="28"/>
  <c r="J68" i="28" s="1"/>
  <c r="H69" i="28"/>
  <c r="J69" i="28" s="1"/>
  <c r="H70" i="28"/>
  <c r="J70" i="28" s="1"/>
  <c r="H71" i="28"/>
  <c r="J71" i="28" s="1"/>
  <c r="H72" i="28"/>
  <c r="J72" i="28" s="1"/>
  <c r="H73" i="28"/>
  <c r="J73" i="28" s="1"/>
  <c r="H74" i="28"/>
  <c r="J74" i="28" s="1"/>
  <c r="H75" i="28"/>
  <c r="J75" i="28" s="1"/>
  <c r="H76" i="28"/>
  <c r="J76" i="28" s="1"/>
  <c r="H77" i="28"/>
  <c r="J77" i="28" s="1"/>
  <c r="H78" i="28"/>
  <c r="J78" i="28" s="1"/>
  <c r="H79" i="28"/>
  <c r="J79" i="28" s="1"/>
  <c r="H80" i="28"/>
  <c r="J80" i="28" s="1"/>
  <c r="H81" i="28"/>
  <c r="J81" i="28" s="1"/>
  <c r="H82" i="28"/>
  <c r="J82" i="28" s="1"/>
  <c r="H83" i="28"/>
  <c r="J83" i="28" s="1"/>
  <c r="H84" i="28"/>
  <c r="J84" i="28" s="1"/>
  <c r="H85" i="28"/>
  <c r="J85" i="28" s="1"/>
  <c r="H86" i="28"/>
  <c r="J86" i="28" s="1"/>
  <c r="H87" i="28"/>
  <c r="J87" i="28" s="1"/>
  <c r="H88" i="28"/>
  <c r="J88" i="28" s="1"/>
  <c r="H89" i="28"/>
  <c r="J89" i="28" s="1"/>
  <c r="H90" i="28"/>
  <c r="J90" i="28" s="1"/>
  <c r="H91" i="28"/>
  <c r="J91" i="28" s="1"/>
  <c r="H92" i="28"/>
  <c r="J92" i="28" s="1"/>
  <c r="H93" i="28"/>
  <c r="J93" i="28" s="1"/>
  <c r="H94" i="28"/>
  <c r="J94" i="28" s="1"/>
  <c r="H95" i="28"/>
  <c r="J95" i="28" s="1"/>
  <c r="H96" i="28"/>
  <c r="J96" i="28" s="1"/>
  <c r="H97" i="28"/>
  <c r="J97" i="28" s="1"/>
  <c r="H98" i="28"/>
  <c r="J98" i="28" s="1"/>
  <c r="H99" i="28"/>
  <c r="J99" i="28" s="1"/>
  <c r="H100" i="28"/>
  <c r="J100" i="28" s="1"/>
  <c r="H101" i="28"/>
  <c r="J101" i="28" s="1"/>
  <c r="H102" i="28"/>
  <c r="J102" i="28" s="1"/>
  <c r="H103" i="28"/>
  <c r="J103" i="28" s="1"/>
  <c r="H104" i="28"/>
  <c r="J104" i="28" s="1"/>
  <c r="H105" i="28"/>
  <c r="J105" i="28" s="1"/>
  <c r="H106" i="28"/>
  <c r="J106" i="28" s="1"/>
  <c r="H107" i="28"/>
  <c r="J107" i="28" s="1"/>
  <c r="H108" i="28"/>
  <c r="J108" i="28" s="1"/>
  <c r="H109" i="28"/>
  <c r="J109" i="28" s="1"/>
  <c r="H110" i="28"/>
  <c r="J110" i="28" s="1"/>
  <c r="H111" i="28"/>
  <c r="J111" i="28" s="1"/>
  <c r="H112" i="28"/>
  <c r="J112" i="28" s="1"/>
  <c r="H113" i="28"/>
  <c r="J113" i="28" s="1"/>
  <c r="H114" i="28"/>
  <c r="J114" i="28" s="1"/>
  <c r="H115" i="28"/>
  <c r="J115" i="28" s="1"/>
  <c r="H116" i="28"/>
  <c r="J116" i="28" s="1"/>
  <c r="H117" i="28"/>
  <c r="J117" i="28" s="1"/>
  <c r="H118" i="28"/>
  <c r="J118" i="28" s="1"/>
  <c r="H119" i="28"/>
  <c r="J119" i="28" s="1"/>
  <c r="H120" i="28"/>
  <c r="J120" i="28" s="1"/>
  <c r="H121" i="28"/>
  <c r="J121" i="28" s="1"/>
  <c r="H122" i="28"/>
  <c r="J122" i="28" s="1"/>
  <c r="H123" i="28"/>
  <c r="J123" i="28" s="1"/>
  <c r="H124" i="28"/>
  <c r="J124" i="28" s="1"/>
  <c r="H125" i="28"/>
  <c r="J125" i="28" s="1"/>
  <c r="H126" i="28"/>
  <c r="J126" i="28" s="1"/>
  <c r="H127" i="28"/>
  <c r="J127" i="28" s="1"/>
  <c r="H128" i="28"/>
  <c r="J128" i="28" s="1"/>
  <c r="H129" i="28"/>
  <c r="J129" i="28" s="1"/>
  <c r="H130" i="28"/>
  <c r="J130" i="28" s="1"/>
  <c r="H131" i="28"/>
  <c r="J131" i="28" s="1"/>
  <c r="H132" i="28"/>
  <c r="J132" i="28" s="1"/>
  <c r="H133" i="28"/>
  <c r="J133" i="28" s="1"/>
  <c r="H251" i="28"/>
  <c r="J251" i="28" s="1"/>
  <c r="H252" i="28"/>
  <c r="J252" i="28" s="1"/>
  <c r="H253" i="28"/>
  <c r="J253" i="28" s="1"/>
  <c r="H254" i="28"/>
  <c r="J254" i="28" s="1"/>
  <c r="H255" i="28"/>
  <c r="J255" i="28" s="1"/>
  <c r="H256" i="28"/>
  <c r="J256" i="28" s="1"/>
  <c r="H257" i="28"/>
  <c r="J257" i="28" s="1"/>
  <c r="H258" i="28"/>
  <c r="J258" i="28" s="1"/>
  <c r="H259" i="28"/>
  <c r="J259" i="28" s="1"/>
  <c r="H260" i="28"/>
  <c r="J260" i="28" s="1"/>
  <c r="H261" i="28"/>
  <c r="J261" i="28" s="1"/>
  <c r="H262" i="28"/>
  <c r="J262" i="28" s="1"/>
  <c r="H263" i="28"/>
  <c r="J263" i="28" s="1"/>
  <c r="H264" i="28"/>
  <c r="J264" i="28" s="1"/>
  <c r="H265" i="28"/>
  <c r="J265" i="28" s="1"/>
  <c r="H266" i="28"/>
  <c r="J266" i="28" s="1"/>
  <c r="H267" i="28"/>
  <c r="J267" i="28" s="1"/>
  <c r="H268" i="28"/>
  <c r="J268" i="28" s="1"/>
  <c r="H269" i="28"/>
  <c r="J269" i="28" s="1"/>
  <c r="H270" i="28"/>
  <c r="J270" i="28" s="1"/>
  <c r="H271" i="28"/>
  <c r="J271" i="28" s="1"/>
  <c r="H272" i="28"/>
  <c r="J272" i="28" s="1"/>
  <c r="H273" i="28"/>
  <c r="J273" i="28" s="1"/>
  <c r="H250" i="28"/>
  <c r="J250" i="28" s="1"/>
  <c r="H136" i="28"/>
  <c r="J136" i="28" s="1"/>
  <c r="H137" i="28"/>
  <c r="J137" i="28" s="1"/>
  <c r="H138" i="28"/>
  <c r="J138" i="28" s="1"/>
  <c r="H139" i="28"/>
  <c r="J139" i="28" s="1"/>
  <c r="H140" i="28"/>
  <c r="J140" i="28" s="1"/>
  <c r="H141" i="28"/>
  <c r="J141" i="28" s="1"/>
  <c r="H142" i="28"/>
  <c r="J142" i="28" s="1"/>
  <c r="H143" i="28"/>
  <c r="J143" i="28" s="1"/>
  <c r="H144" i="28"/>
  <c r="J144" i="28" s="1"/>
  <c r="H145" i="28"/>
  <c r="J145" i="28" s="1"/>
  <c r="H146" i="28"/>
  <c r="J146" i="28" s="1"/>
  <c r="H147" i="28"/>
  <c r="J147" i="28" s="1"/>
  <c r="H148" i="28"/>
  <c r="J148" i="28" s="1"/>
  <c r="H149" i="28"/>
  <c r="J149" i="28" s="1"/>
  <c r="H150" i="28"/>
  <c r="J150" i="28" s="1"/>
  <c r="H151" i="28"/>
  <c r="J151" i="28" s="1"/>
  <c r="H152" i="28"/>
  <c r="J152" i="28" s="1"/>
  <c r="H153" i="28"/>
  <c r="J153" i="28" s="1"/>
  <c r="H154" i="28"/>
  <c r="J154" i="28" s="1"/>
  <c r="H155" i="28"/>
  <c r="J155" i="28" s="1"/>
  <c r="H156" i="28"/>
  <c r="J156" i="28" s="1"/>
  <c r="H157" i="28"/>
  <c r="J157" i="28" s="1"/>
  <c r="H158" i="28"/>
  <c r="J158" i="28" s="1"/>
  <c r="H159" i="28"/>
  <c r="J159" i="28" s="1"/>
  <c r="H160" i="28"/>
  <c r="J160" i="28" s="1"/>
  <c r="H161" i="28"/>
  <c r="J161" i="28" s="1"/>
  <c r="H162" i="28"/>
  <c r="J162" i="28" s="1"/>
  <c r="H163" i="28"/>
  <c r="J163" i="28" s="1"/>
  <c r="H164" i="28"/>
  <c r="J164" i="28" s="1"/>
  <c r="H165" i="28"/>
  <c r="J165" i="28" s="1"/>
  <c r="H166" i="28"/>
  <c r="J166" i="28" s="1"/>
  <c r="H167" i="28"/>
  <c r="J167" i="28" s="1"/>
  <c r="H168" i="28"/>
  <c r="J168" i="28" s="1"/>
  <c r="H169" i="28"/>
  <c r="J169" i="28" s="1"/>
  <c r="H170" i="28"/>
  <c r="J170" i="28" s="1"/>
  <c r="H171" i="28"/>
  <c r="J171" i="28" s="1"/>
  <c r="H172" i="28"/>
  <c r="J172" i="28" s="1"/>
  <c r="H173" i="28"/>
  <c r="J173" i="28" s="1"/>
  <c r="H174" i="28"/>
  <c r="J174" i="28" s="1"/>
  <c r="H175" i="28"/>
  <c r="J175" i="28" s="1"/>
  <c r="H176" i="28"/>
  <c r="J176" i="28" s="1"/>
  <c r="H177" i="28"/>
  <c r="J177" i="28" s="1"/>
  <c r="H178" i="28"/>
  <c r="J178" i="28" s="1"/>
  <c r="H179" i="28"/>
  <c r="J179" i="28" s="1"/>
  <c r="H180" i="28"/>
  <c r="J180" i="28" s="1"/>
  <c r="H181" i="28"/>
  <c r="J181" i="28" s="1"/>
  <c r="H182" i="28"/>
  <c r="J182" i="28" s="1"/>
  <c r="H183" i="28"/>
  <c r="J183" i="28" s="1"/>
  <c r="H184" i="28"/>
  <c r="J184" i="28" s="1"/>
  <c r="H185" i="28"/>
  <c r="J185" i="28" s="1"/>
  <c r="H186" i="28"/>
  <c r="J186" i="28" s="1"/>
  <c r="H187" i="28"/>
  <c r="J187" i="28" s="1"/>
  <c r="H188" i="28"/>
  <c r="J188" i="28" s="1"/>
  <c r="H189" i="28"/>
  <c r="J189" i="28" s="1"/>
  <c r="H190" i="28"/>
  <c r="J190" i="28" s="1"/>
  <c r="H191" i="28"/>
  <c r="J191" i="28" s="1"/>
  <c r="H192" i="28"/>
  <c r="J192" i="28" s="1"/>
  <c r="H193" i="28"/>
  <c r="J193" i="28" s="1"/>
  <c r="H194" i="28"/>
  <c r="J194" i="28" s="1"/>
  <c r="H195" i="28"/>
  <c r="J195" i="28" s="1"/>
  <c r="H196" i="28"/>
  <c r="J196" i="28" s="1"/>
  <c r="H197" i="28"/>
  <c r="J197" i="28" s="1"/>
  <c r="H198" i="28"/>
  <c r="J198" i="28" s="1"/>
  <c r="H199" i="28"/>
  <c r="J199" i="28" s="1"/>
  <c r="H200" i="28"/>
  <c r="J200" i="28" s="1"/>
  <c r="H201" i="28"/>
  <c r="J201" i="28" s="1"/>
  <c r="H202" i="28"/>
  <c r="J202" i="28" s="1"/>
  <c r="H203" i="28"/>
  <c r="J203" i="28" s="1"/>
  <c r="H204" i="28"/>
  <c r="J204" i="28" s="1"/>
  <c r="H205" i="28"/>
  <c r="J205" i="28" s="1"/>
  <c r="H206" i="28"/>
  <c r="J206" i="28" s="1"/>
  <c r="H207" i="28"/>
  <c r="J207" i="28" s="1"/>
  <c r="H208" i="28"/>
  <c r="J208" i="28" s="1"/>
  <c r="H209" i="28"/>
  <c r="J209" i="28" s="1"/>
  <c r="H210" i="28"/>
  <c r="J210" i="28" s="1"/>
  <c r="H211" i="28"/>
  <c r="J211" i="28" s="1"/>
  <c r="H212" i="28"/>
  <c r="J212" i="28" s="1"/>
  <c r="H213" i="28"/>
  <c r="J213" i="28" s="1"/>
  <c r="H214" i="28"/>
  <c r="J214" i="28" s="1"/>
  <c r="H215" i="28"/>
  <c r="J215" i="28" s="1"/>
  <c r="H216" i="28"/>
  <c r="J216" i="28" s="1"/>
  <c r="H217" i="28"/>
  <c r="J217" i="28" s="1"/>
  <c r="H218" i="28"/>
  <c r="J218" i="28" s="1"/>
  <c r="H219" i="28"/>
  <c r="J219" i="28" s="1"/>
  <c r="H220" i="28"/>
  <c r="J220" i="28" s="1"/>
  <c r="H221" i="28"/>
  <c r="J221" i="28" s="1"/>
  <c r="H222" i="28"/>
  <c r="J222" i="28" s="1"/>
  <c r="H223" i="28"/>
  <c r="J223" i="28" s="1"/>
  <c r="H224" i="28"/>
  <c r="J224" i="28" s="1"/>
  <c r="H225" i="28"/>
  <c r="J225" i="28" s="1"/>
  <c r="H226" i="28"/>
  <c r="J226" i="28" s="1"/>
  <c r="H227" i="28"/>
  <c r="J227" i="28" s="1"/>
  <c r="H228" i="28"/>
  <c r="J228" i="28" s="1"/>
  <c r="H229" i="28"/>
  <c r="J229" i="28" s="1"/>
  <c r="H230" i="28"/>
  <c r="J230" i="28" s="1"/>
  <c r="H231" i="28"/>
  <c r="J231" i="28" s="1"/>
  <c r="H232" i="28"/>
  <c r="J232" i="28" s="1"/>
  <c r="H233" i="28"/>
  <c r="J233" i="28" s="1"/>
  <c r="H234" i="28"/>
  <c r="J234" i="28" s="1"/>
  <c r="H235" i="28"/>
  <c r="J235" i="28" s="1"/>
  <c r="H236" i="28"/>
  <c r="J236" i="28" s="1"/>
  <c r="H237" i="28"/>
  <c r="J237" i="28" s="1"/>
  <c r="H238" i="28"/>
  <c r="J238" i="28" s="1"/>
  <c r="H239" i="28"/>
  <c r="J239" i="28" s="1"/>
  <c r="H240" i="28"/>
  <c r="J240" i="28" s="1"/>
  <c r="H241" i="28"/>
  <c r="J241" i="28" s="1"/>
  <c r="H242" i="28"/>
  <c r="J242" i="28" s="1"/>
  <c r="H243" i="28"/>
  <c r="J243" i="28" s="1"/>
  <c r="H244" i="28"/>
  <c r="J244" i="28" s="1"/>
  <c r="H245" i="28"/>
  <c r="J245" i="28" s="1"/>
  <c r="H246" i="28"/>
  <c r="J246" i="28" s="1"/>
  <c r="H247" i="28"/>
  <c r="J247" i="28" s="1"/>
  <c r="H248" i="28"/>
  <c r="J248" i="28" s="1"/>
  <c r="H135" i="28" l="1"/>
  <c r="J135" i="28" s="1"/>
  <c r="J459" i="28" s="1"/>
  <c r="J461" i="28" s="1"/>
  <c r="M18" i="7"/>
  <c r="H176" i="27" l="1"/>
  <c r="I177" i="27" s="1"/>
  <c r="M22" i="7"/>
  <c r="M19" i="7"/>
  <c r="M20" i="7"/>
  <c r="M21" i="7"/>
  <c r="M23" i="7"/>
  <c r="M24" i="7"/>
  <c r="M25" i="7"/>
  <c r="M26" i="7"/>
  <c r="M29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31" i="7"/>
  <c r="M77" i="7"/>
  <c r="M78" i="7"/>
  <c r="M79" i="7"/>
  <c r="M80" i="7"/>
  <c r="M81" i="7"/>
  <c r="M82" i="7"/>
  <c r="M83" i="7"/>
  <c r="M84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105" i="7"/>
  <c r="M106" i="7"/>
  <c r="M107" i="7"/>
  <c r="M108" i="7"/>
  <c r="M109" i="7"/>
  <c r="M110" i="7"/>
  <c r="M111" i="7"/>
  <c r="M97" i="7"/>
  <c r="M98" i="7"/>
  <c r="M99" i="7"/>
  <c r="M100" i="7"/>
  <c r="M101" i="7"/>
  <c r="M102" i="7"/>
  <c r="M103" i="7"/>
  <c r="M86" i="7"/>
  <c r="M87" i="7"/>
  <c r="M88" i="7"/>
  <c r="M89" i="7"/>
  <c r="M90" i="7"/>
  <c r="M91" i="7"/>
  <c r="M92" i="7"/>
  <c r="M93" i="7"/>
  <c r="M121" i="7"/>
  <c r="M122" i="7"/>
  <c r="M123" i="7"/>
  <c r="M124" i="7"/>
  <c r="M125" i="7"/>
  <c r="M126" i="7"/>
  <c r="M127" i="7"/>
  <c r="M128" i="7"/>
  <c r="M51" i="7"/>
  <c r="M52" i="7"/>
  <c r="M53" i="7"/>
  <c r="M54" i="7"/>
  <c r="M94" i="7"/>
  <c r="M95" i="7"/>
  <c r="O130" i="7"/>
  <c r="I123" i="27" l="1"/>
  <c r="I125" i="27" s="1"/>
  <c r="I176" i="27"/>
  <c r="I72" i="27"/>
  <c r="M114" i="7"/>
  <c r="M119" i="7"/>
  <c r="M113" i="7"/>
  <c r="M115" i="7"/>
  <c r="M116" i="7"/>
  <c r="M120" i="7"/>
  <c r="M117" i="7"/>
  <c r="M118" i="7"/>
  <c r="J463" i="28"/>
  <c r="I178" i="27" l="1"/>
  <c r="I181" i="27" s="1"/>
  <c r="M5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puis\AppData\Local\Microsoft\Windows\INetCache\IE\TB07Z9AH\Sales Statistics - External V3.odc" keepAlive="1" name="asazure://uksouth.asazure.windows.net/bianalysislive:rw SalesAnalysisBetaV1 " type="5" refreshedVersion="8" background="1">
    <dbPr connection="Provider=MSOLAP.8;Persist Security Info=True;Initial Catalog=SalesAnalysisBetaV1;Data Source=asazure://uksouth.asazure.windows.net/bianalysislive:rw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<sst xmlns="http://schemas.openxmlformats.org/spreadsheetml/2006/main" count="4390" uniqueCount="2181">
  <si>
    <t>NOM DU MAGASIN : _____________________________________</t>
  </si>
  <si>
    <t>N° CLIENT COLART : _____________________________________</t>
  </si>
  <si>
    <t>ADRESSE : _______________________________________________________________________________________</t>
  </si>
  <si>
    <t>______________________________________________________________________________________________</t>
  </si>
  <si>
    <t>COMMANDE PASSÉE PAR : ______________________________________________________________________</t>
  </si>
  <si>
    <t>DATE DE LIVRAISON DEMANDÉE : ______________________________________________________________________</t>
  </si>
  <si>
    <t>REMISE CLIENT:</t>
  </si>
  <si>
    <t>Codes-barres en colonne E visibles en téléchargeant la police</t>
  </si>
  <si>
    <t>https://www.dafont.com/fr/c39hrp48dhtt.font</t>
  </si>
  <si>
    <t>N° de page dans la plaquette</t>
  </si>
  <si>
    <t>Gamme</t>
  </si>
  <si>
    <t>Marque</t>
  </si>
  <si>
    <t>Codes barres</t>
  </si>
  <si>
    <t>EAN</t>
  </si>
  <si>
    <t>Code produit</t>
  </si>
  <si>
    <t>Désignation</t>
  </si>
  <si>
    <t>UV</t>
  </si>
  <si>
    <t>tarif HT 2025</t>
  </si>
  <si>
    <t>Qté  promo</t>
  </si>
  <si>
    <t>Type de remise</t>
  </si>
  <si>
    <t>% de remise</t>
  </si>
  <si>
    <t>Qté</t>
  </si>
  <si>
    <t>Total</t>
  </si>
  <si>
    <t>Winsor &amp; Newton</t>
  </si>
  <si>
    <t>094376982312</t>
  </si>
  <si>
    <t>0393209</t>
  </si>
  <si>
    <t>Lefranc Bourgeois</t>
  </si>
  <si>
    <t>TOTAL</t>
  </si>
  <si>
    <t>*Offre promotionnelle valable dans la limite des stocks disponibles</t>
  </si>
  <si>
    <t>Code Produit</t>
  </si>
  <si>
    <t xml:space="preserve">Sous-total </t>
  </si>
  <si>
    <t xml:space="preserve">tarif HT 2025 </t>
  </si>
  <si>
    <t>3013643014461</t>
  </si>
  <si>
    <t>3013643014478</t>
  </si>
  <si>
    <t>3013646016608</t>
  </si>
  <si>
    <t>3013643014508</t>
  </si>
  <si>
    <t>3013643013419</t>
  </si>
  <si>
    <t>3013643013426</t>
  </si>
  <si>
    <t>884955095409</t>
  </si>
  <si>
    <t>884955095416</t>
  </si>
  <si>
    <t>884955099414</t>
  </si>
  <si>
    <t>884955099421</t>
  </si>
  <si>
    <t>884955099636</t>
  </si>
  <si>
    <t>884955099643</t>
  </si>
  <si>
    <t>094376860825</t>
  </si>
  <si>
    <t>094376935530</t>
  </si>
  <si>
    <t>094376905342</t>
  </si>
  <si>
    <t>094376917444</t>
  </si>
  <si>
    <t>094376917451</t>
  </si>
  <si>
    <t>884955082706</t>
  </si>
  <si>
    <t>884955081112</t>
  </si>
  <si>
    <t>884955081129</t>
  </si>
  <si>
    <t>884955081136</t>
  </si>
  <si>
    <t>884955081143</t>
  </si>
  <si>
    <t>5012572005784</t>
  </si>
  <si>
    <t>094376954364</t>
  </si>
  <si>
    <t>884955053683</t>
  </si>
  <si>
    <t>094376954371</t>
  </si>
  <si>
    <t>094376905328</t>
  </si>
  <si>
    <t>5012572015592</t>
  </si>
  <si>
    <t>5012572005838</t>
  </si>
  <si>
    <t>094376954395</t>
  </si>
  <si>
    <t>5012572005913</t>
  </si>
  <si>
    <t>5012572005753</t>
  </si>
  <si>
    <t>884955090688</t>
  </si>
  <si>
    <t>884955090947</t>
  </si>
  <si>
    <t>094376919844</t>
  </si>
  <si>
    <t>884955080672</t>
  </si>
  <si>
    <t>884955080689</t>
  </si>
  <si>
    <t>884955080696</t>
  </si>
  <si>
    <t>884955031124</t>
  </si>
  <si>
    <t>884955031131</t>
  </si>
  <si>
    <t>884955031148</t>
  </si>
  <si>
    <t>884955080702</t>
  </si>
  <si>
    <t>884955033197</t>
  </si>
  <si>
    <t>884955017319</t>
  </si>
  <si>
    <t>884955017524</t>
  </si>
  <si>
    <t>884955018019</t>
  </si>
  <si>
    <t>884955017692</t>
  </si>
  <si>
    <t>884955017616</t>
  </si>
  <si>
    <t>884955018095</t>
  </si>
  <si>
    <t>884955017777</t>
  </si>
  <si>
    <t>884955017449</t>
  </si>
  <si>
    <t>884955017852</t>
  </si>
  <si>
    <t>884955017487</t>
  </si>
  <si>
    <t>884955017579</t>
  </si>
  <si>
    <t>884955017654</t>
  </si>
  <si>
    <t>884955017739</t>
  </si>
  <si>
    <t>884955017814</t>
  </si>
  <si>
    <t>884955017890</t>
  </si>
  <si>
    <t>884955017975</t>
  </si>
  <si>
    <t>884955017395</t>
  </si>
  <si>
    <t>884955018057</t>
  </si>
  <si>
    <t>884955018132</t>
  </si>
  <si>
    <t>884955030684</t>
  </si>
  <si>
    <t>884955030516</t>
  </si>
  <si>
    <t>884955030509</t>
  </si>
  <si>
    <t>884955030493</t>
  </si>
  <si>
    <t>884955030561</t>
  </si>
  <si>
    <t>884955030554</t>
  </si>
  <si>
    <t>884955030592</t>
  </si>
  <si>
    <t>884955030608</t>
  </si>
  <si>
    <t>884955030585</t>
  </si>
  <si>
    <t>884955030622</t>
  </si>
  <si>
    <t>884955030646</t>
  </si>
  <si>
    <t>884955030639</t>
  </si>
  <si>
    <t>884955073919</t>
  </si>
  <si>
    <t>884955073933</t>
  </si>
  <si>
    <t>884955073988</t>
  </si>
  <si>
    <t>884955073995</t>
  </si>
  <si>
    <t>884955073940</t>
  </si>
  <si>
    <t>884955073926</t>
  </si>
  <si>
    <t>884955080054</t>
  </si>
  <si>
    <t>884955065013</t>
  </si>
  <si>
    <t>884955064924</t>
  </si>
  <si>
    <t>884955080627</t>
  </si>
  <si>
    <t>884955097144</t>
  </si>
  <si>
    <t>884955085196</t>
  </si>
  <si>
    <t>884955085219</t>
  </si>
  <si>
    <t>884955097168</t>
  </si>
  <si>
    <t>884955076408</t>
  </si>
  <si>
    <t>884955076323</t>
  </si>
  <si>
    <t>884955076330</t>
  </si>
  <si>
    <t>884955076347</t>
  </si>
  <si>
    <t>884955076354</t>
  </si>
  <si>
    <t>884955076606</t>
  </si>
  <si>
    <t>884955076613</t>
  </si>
  <si>
    <t>884955076620</t>
  </si>
  <si>
    <t>8906132760008</t>
  </si>
  <si>
    <t>8906132760039</t>
  </si>
  <si>
    <t>8906132760046</t>
  </si>
  <si>
    <t>8906132760015</t>
  </si>
  <si>
    <t>8906132760060</t>
  </si>
  <si>
    <t>8906132760077</t>
  </si>
  <si>
    <t>8906132760091</t>
  </si>
  <si>
    <t>8906132760107</t>
  </si>
  <si>
    <t>8906132760534</t>
  </si>
  <si>
    <t>8906132760541</t>
  </si>
  <si>
    <t>8906132760565</t>
  </si>
  <si>
    <t>8906132760572</t>
  </si>
  <si>
    <t>8906132760398</t>
  </si>
  <si>
    <t>8906132760510</t>
  </si>
  <si>
    <t>8906132760527</t>
  </si>
  <si>
    <t>8906132760688</t>
  </si>
  <si>
    <t>601660</t>
  </si>
  <si>
    <t>301450</t>
  </si>
  <si>
    <t>0190824</t>
  </si>
  <si>
    <t>0190825</t>
  </si>
  <si>
    <t>0190685</t>
  </si>
  <si>
    <t>0193548</t>
  </si>
  <si>
    <t>0190049</t>
  </si>
  <si>
    <t>0190553</t>
  </si>
  <si>
    <t>0190552</t>
  </si>
  <si>
    <t>7003156</t>
  </si>
  <si>
    <t>0390670</t>
  </si>
  <si>
    <t>0390671</t>
  </si>
  <si>
    <t>0390672</t>
  </si>
  <si>
    <t>0390673</t>
  </si>
  <si>
    <t>0390640</t>
  </si>
  <si>
    <t>0390373</t>
  </si>
  <si>
    <t>0390658</t>
  </si>
  <si>
    <t>0390374</t>
  </si>
  <si>
    <t>0390083</t>
  </si>
  <si>
    <t>0390060</t>
  </si>
  <si>
    <t>0390645</t>
  </si>
  <si>
    <t>0390376</t>
  </si>
  <si>
    <t>0390646</t>
  </si>
  <si>
    <t>0390636</t>
  </si>
  <si>
    <t>0390702</t>
  </si>
  <si>
    <t>0390703</t>
  </si>
  <si>
    <t>0390471</t>
  </si>
  <si>
    <t>5390606</t>
  </si>
  <si>
    <t>5390607</t>
  </si>
  <si>
    <t>5390608</t>
  </si>
  <si>
    <t>5390609</t>
  </si>
  <si>
    <t>2821759</t>
  </si>
  <si>
    <t>2821763</t>
  </si>
  <si>
    <t>2821762</t>
  </si>
  <si>
    <t>2821768</t>
  </si>
  <si>
    <t>2821764</t>
  </si>
  <si>
    <t>2821760</t>
  </si>
  <si>
    <t>2821765</t>
  </si>
  <si>
    <t>2621760</t>
  </si>
  <si>
    <t>2621761</t>
  </si>
  <si>
    <t>2621762</t>
  </si>
  <si>
    <t>2621763</t>
  </si>
  <si>
    <t>2621764</t>
  </si>
  <si>
    <t>2621765</t>
  </si>
  <si>
    <t>2621766</t>
  </si>
  <si>
    <t>2621759</t>
  </si>
  <si>
    <t>2621767</t>
  </si>
  <si>
    <t>2621768</t>
  </si>
  <si>
    <t>5295003</t>
  </si>
  <si>
    <t>5295002</t>
  </si>
  <si>
    <t>5295001</t>
  </si>
  <si>
    <t>5295008</t>
  </si>
  <si>
    <t>5295007</t>
  </si>
  <si>
    <t>5295011</t>
  </si>
  <si>
    <t>5295012</t>
  </si>
  <si>
    <t>5295010</t>
  </si>
  <si>
    <t>5295014</t>
  </si>
  <si>
    <t>5295016</t>
  </si>
  <si>
    <t>5295015</t>
  </si>
  <si>
    <t>0290164</t>
  </si>
  <si>
    <t>0290166</t>
  </si>
  <si>
    <t>0290168</t>
  </si>
  <si>
    <t>0290169</t>
  </si>
  <si>
    <t>0290167</t>
  </si>
  <si>
    <t>0290165</t>
  </si>
  <si>
    <t>0290171</t>
  </si>
  <si>
    <t>0490016</t>
  </si>
  <si>
    <t>0490015</t>
  </si>
  <si>
    <t>2090001</t>
  </si>
  <si>
    <t>2090003</t>
  </si>
  <si>
    <t>6662578</t>
  </si>
  <si>
    <t>6664005</t>
  </si>
  <si>
    <t>6664006</t>
  </si>
  <si>
    <t>6664007</t>
  </si>
  <si>
    <t>6664008</t>
  </si>
  <si>
    <t>6667006</t>
  </si>
  <si>
    <t>6667007</t>
  </si>
  <si>
    <t>6667008</t>
  </si>
  <si>
    <t>VV276000</t>
  </si>
  <si>
    <t>VV276003</t>
  </si>
  <si>
    <t>VV276004</t>
  </si>
  <si>
    <t>VV276001</t>
  </si>
  <si>
    <t>VV276006</t>
  </si>
  <si>
    <t>VV276007</t>
  </si>
  <si>
    <t>VV276009</t>
  </si>
  <si>
    <t>VV276010</t>
  </si>
  <si>
    <t>VV276053</t>
  </si>
  <si>
    <t>VV276054</t>
  </si>
  <si>
    <t>VV276056</t>
  </si>
  <si>
    <t>VV276057</t>
  </si>
  <si>
    <t>VV276039</t>
  </si>
  <si>
    <t>VV276051</t>
  </si>
  <si>
    <t>VV276052</t>
  </si>
  <si>
    <t>VV276068</t>
  </si>
  <si>
    <t>LB BOITE PLASTIQUE FINE AQUARELLE 12 1/2 GODETS</t>
  </si>
  <si>
    <t>LB FINE AQUARELLE COFFRET BOIS 12 H/PAN+ACCESSORES</t>
  </si>
  <si>
    <t>W&amp;N PRO WATERCOLOUR REVIVAL COLLECTION 8 1/2G</t>
  </si>
  <si>
    <t>W&amp;N PRO WATERCOLOUR REVIVAL COLLECTION 6 TUBES</t>
  </si>
  <si>
    <t>W&amp;N PROFESSIONAL WATERCOLOUR 6X5ML TUBES FOUNDATION SET ROW</t>
  </si>
  <si>
    <t>W&amp;N PROFESSIONAL WATERCOLOUR 6X5ML TUBES GRANU SET ROW</t>
  </si>
  <si>
    <t>W&amp;N PROFESSIONAL WATERCOLOUR RICH EARTH SET 6X5ML TUBES</t>
  </si>
  <si>
    <t>W&amp;N PROFESSIONAL WATERCOLOUR WINSOR SET 6X5ML TUBES</t>
  </si>
  <si>
    <t>W&amp;N COTMAN PINCEAUX SET 4 MANCHE COURT</t>
  </si>
  <si>
    <t>W&amp;N COTMAN PINCEAUX SET N1 DE 5 MANCHE COURT</t>
  </si>
  <si>
    <t>W&amp;N COTMAN PINCEAUX SET N2 DE 5 MANCHE COURT</t>
  </si>
  <si>
    <t>W&amp;N ADDITIF AQUARELLE FLUIDE A MASQUER COLORE 75ML BEL</t>
  </si>
  <si>
    <t>W&amp;N ADDITIF AQUARELLE FLUIDE A MASQUER INCOLORE 75ML BEL</t>
  </si>
  <si>
    <t>W&amp;N ADDITIF AQUARELLE FLUIDE A MASQUER PERMANENT 75ML BEL</t>
  </si>
  <si>
    <t>W&amp;N ADDITIF AQUARELLE GOMME ARABIQUE 75ML BEL</t>
  </si>
  <si>
    <t>W&amp;N ADDITIF AQUARELLE MEDIUM DE GRANULATION 75ML BEL</t>
  </si>
  <si>
    <t>W&amp;N ADDITIF AQUARELLE MEDIUM DE TEXTURE 75ML BEL</t>
  </si>
  <si>
    <t>W&amp;N ADDITIF AQUARELLE MEDIUM IRIDESCENT 75ML BEL</t>
  </si>
  <si>
    <t>W&amp;N ADDITIF AQUARELLE MEDIUM POUR MELG 75ML BEL</t>
  </si>
  <si>
    <t>W&amp;N ADDITIF AQUARELLE PREPARATION PR ECLAIRCISSEMENT 75MLBEL</t>
  </si>
  <si>
    <t>W&amp;N FOUNDATION PINCEAUX ACRYLIC X3 MANCHE COURT ASS 2/2/4</t>
  </si>
  <si>
    <t>W&amp;N FOUNDATION PINCEAUX ACRYLIC X3 MANCHE COURT PLAT 4/10/14</t>
  </si>
  <si>
    <t>W&amp;N FOUNDATION PINCEAUX ACRYLIC X3 MANCHE COURT ROND 1/3/5</t>
  </si>
  <si>
    <t>W&amp;N FOUNDATION BROSSES ACRYLIC X6 MANCHE LONG ASS</t>
  </si>
  <si>
    <t>W&amp;N FOUNDATION PINCEAUX ACRYLIC X6 MANCHE COURT ASS</t>
  </si>
  <si>
    <t>W&amp;N FOUNDATION PINCEAUX AQUARELLE X3 ASS 1/3/5</t>
  </si>
  <si>
    <t>W&amp;N FOUNDATION PINCEAUX AQUARELLE X3 ASS 3/1/2</t>
  </si>
  <si>
    <t>W&amp;N FOUNDATION PINCEAUX AQUARELLE X3 ROND 2/4/6</t>
  </si>
  <si>
    <t>W&amp;N FOUNDATION PINCEAUX AQUARELLE X4 ASS 3/5/2/4</t>
  </si>
  <si>
    <t>W&amp;N FOUNDATION PINCEAUX AQUARELLE X6 ASS 1/2/5/6/3/4</t>
  </si>
  <si>
    <t>W&amp;N FOUNDATION PINCEAUX AQUARELLE X6 ASS 2/3/5/3/5/6</t>
  </si>
  <si>
    <t>3</t>
  </si>
  <si>
    <t>VIVIVA</t>
  </si>
  <si>
    <t xml:space="preserve">Valable du 31 MARS AU 19 MAI 2025
</t>
  </si>
  <si>
    <t>4</t>
  </si>
  <si>
    <t>6</t>
  </si>
  <si>
    <t>Viviva</t>
  </si>
  <si>
    <t>Aquarelle Fine</t>
  </si>
  <si>
    <t>Papier</t>
  </si>
  <si>
    <t>Aquarelle Fine Cotman</t>
  </si>
  <si>
    <t>Aquarelle Extra-Fine Professionnelle</t>
  </si>
  <si>
    <t>Pinceaux Cotman</t>
  </si>
  <si>
    <t>Médiums Aquarelle</t>
  </si>
  <si>
    <t>Promarker Watercolour</t>
  </si>
  <si>
    <t>Studio Collection</t>
  </si>
  <si>
    <t>Papier Aquarelle Professionnel</t>
  </si>
  <si>
    <t>Papier Aquarelle Classique</t>
  </si>
  <si>
    <t>Colorsheets</t>
  </si>
  <si>
    <t>Carnet de Croquis</t>
  </si>
  <si>
    <t>Kits de voyage</t>
  </si>
  <si>
    <t>Palettes Aquarelle</t>
  </si>
  <si>
    <t xml:space="preserve">REMISE COMPLÉMENTAIRE DE 20%                                                       </t>
  </si>
  <si>
    <t>0308003</t>
  </si>
  <si>
    <t>094376902426</t>
  </si>
  <si>
    <t>0308150</t>
  </si>
  <si>
    <t>094376902419</t>
  </si>
  <si>
    <t>0308139</t>
  </si>
  <si>
    <t>094376902433</t>
  </si>
  <si>
    <t>0308179</t>
  </si>
  <si>
    <t>094376902600</t>
  </si>
  <si>
    <t>0308538</t>
  </si>
  <si>
    <t>094376902518</t>
  </si>
  <si>
    <t>0308327</t>
  </si>
  <si>
    <t>094376902693</t>
  </si>
  <si>
    <t>0308676</t>
  </si>
  <si>
    <t>094376902457</t>
  </si>
  <si>
    <t>0308235</t>
  </si>
  <si>
    <t>094376902464</t>
  </si>
  <si>
    <t>0308266</t>
  </si>
  <si>
    <t>094376902587</t>
  </si>
  <si>
    <t>0308465</t>
  </si>
  <si>
    <t>094376902501</t>
  </si>
  <si>
    <t>0308322</t>
  </si>
  <si>
    <t>094376902556</t>
  </si>
  <si>
    <t>0308346</t>
  </si>
  <si>
    <t>094376902396</t>
  </si>
  <si>
    <t>0308109</t>
  </si>
  <si>
    <t>094376902358</t>
  </si>
  <si>
    <t>0308090</t>
  </si>
  <si>
    <t>094376902402</t>
  </si>
  <si>
    <t>0308119</t>
  </si>
  <si>
    <t>094376902648</t>
  </si>
  <si>
    <t>0308580</t>
  </si>
  <si>
    <t>094376902617</t>
  </si>
  <si>
    <t>0308544</t>
  </si>
  <si>
    <t>094376902570</t>
  </si>
  <si>
    <t>0308398</t>
  </si>
  <si>
    <t>094376902549</t>
  </si>
  <si>
    <t>0308337</t>
  </si>
  <si>
    <t>094376902532</t>
  </si>
  <si>
    <t>0308331</t>
  </si>
  <si>
    <t>094376902709</t>
  </si>
  <si>
    <t>0308696</t>
  </si>
  <si>
    <t>094376902716</t>
  </si>
  <si>
    <t>0308744</t>
  </si>
  <si>
    <t>094376902686</t>
  </si>
  <si>
    <t>0308660</t>
  </si>
  <si>
    <t>094376902594</t>
  </si>
  <si>
    <t>0308502</t>
  </si>
  <si>
    <t>094376902563</t>
  </si>
  <si>
    <t>0308362</t>
  </si>
  <si>
    <t>094376902372</t>
  </si>
  <si>
    <t>0308098</t>
  </si>
  <si>
    <t>094376902365</t>
  </si>
  <si>
    <t>0308095</t>
  </si>
  <si>
    <t>094376902389</t>
  </si>
  <si>
    <t>0308103</t>
  </si>
  <si>
    <t>094376902495</t>
  </si>
  <si>
    <t>0308317</t>
  </si>
  <si>
    <t>094376902662</t>
  </si>
  <si>
    <t>0308609</t>
  </si>
  <si>
    <t>094376902334</t>
  </si>
  <si>
    <t>0308074</t>
  </si>
  <si>
    <t>094376902624</t>
  </si>
  <si>
    <t>0308552</t>
  </si>
  <si>
    <t>094376902341</t>
  </si>
  <si>
    <t>0308076</t>
  </si>
  <si>
    <t>094376902631</t>
  </si>
  <si>
    <t>0308554</t>
  </si>
  <si>
    <t>094376902679</t>
  </si>
  <si>
    <t>0308654</t>
  </si>
  <si>
    <t>094376902488</t>
  </si>
  <si>
    <t>0308314</t>
  </si>
  <si>
    <t>094376902471</t>
  </si>
  <si>
    <t>0308312</t>
  </si>
  <si>
    <t>094376902655</t>
  </si>
  <si>
    <t>0308599</t>
  </si>
  <si>
    <t>094376902525</t>
  </si>
  <si>
    <t>0308329</t>
  </si>
  <si>
    <t>094376902440</t>
  </si>
  <si>
    <t>0308231</t>
  </si>
  <si>
    <t>884955090572</t>
  </si>
  <si>
    <t>0308058</t>
  </si>
  <si>
    <t>884955090527</t>
  </si>
  <si>
    <t>0308088</t>
  </si>
  <si>
    <t>884955090596</t>
  </si>
  <si>
    <t>0308330</t>
  </si>
  <si>
    <t>884955090541</t>
  </si>
  <si>
    <t>0308471</t>
  </si>
  <si>
    <t>884955090534</t>
  </si>
  <si>
    <t>0308472</t>
  </si>
  <si>
    <t>884955090589</t>
  </si>
  <si>
    <t>0308473</t>
  </si>
  <si>
    <t>884955090558</t>
  </si>
  <si>
    <t>0308511</t>
  </si>
  <si>
    <t>884955090565</t>
  </si>
  <si>
    <t>0308617</t>
  </si>
  <si>
    <t>884955084793</t>
  </si>
  <si>
    <t>8840079</t>
  </si>
  <si>
    <t>884955084809</t>
  </si>
  <si>
    <t>8840080</t>
  </si>
  <si>
    <t>884955084816</t>
  </si>
  <si>
    <t>8840081</t>
  </si>
  <si>
    <t>884955084823</t>
  </si>
  <si>
    <t>8840082</t>
  </si>
  <si>
    <t>884955084830</t>
  </si>
  <si>
    <t>8840083</t>
  </si>
  <si>
    <t>884955084847</t>
  </si>
  <si>
    <t>8840084</t>
  </si>
  <si>
    <t>884955084854</t>
  </si>
  <si>
    <t>8840085</t>
  </si>
  <si>
    <t>884955084861</t>
  </si>
  <si>
    <t>8840086</t>
  </si>
  <si>
    <t>884955084878</t>
  </si>
  <si>
    <t>8840087</t>
  </si>
  <si>
    <t>884955084885</t>
  </si>
  <si>
    <t>8840088</t>
  </si>
  <si>
    <t>884955084892</t>
  </si>
  <si>
    <t>8840089</t>
  </si>
  <si>
    <t>884955084908</t>
  </si>
  <si>
    <t>8840090</t>
  </si>
  <si>
    <t>884955084915</t>
  </si>
  <si>
    <t>8840091</t>
  </si>
  <si>
    <t>884955084922</t>
  </si>
  <si>
    <t>8840092</t>
  </si>
  <si>
    <t>884955084939</t>
  </si>
  <si>
    <t>8840093</t>
  </si>
  <si>
    <t>884955084946</t>
  </si>
  <si>
    <t>8840094</t>
  </si>
  <si>
    <t>884955084953</t>
  </si>
  <si>
    <t>8840095</t>
  </si>
  <si>
    <t>884955084960</t>
  </si>
  <si>
    <t>8840096</t>
  </si>
  <si>
    <t>884955084977</t>
  </si>
  <si>
    <t>8840097</t>
  </si>
  <si>
    <t>884955084984</t>
  </si>
  <si>
    <t>8840098</t>
  </si>
  <si>
    <t>884955084991</t>
  </si>
  <si>
    <t>8840099</t>
  </si>
  <si>
    <t>884955085004</t>
  </si>
  <si>
    <t>8840100</t>
  </si>
  <si>
    <t>884955085011</t>
  </si>
  <si>
    <t>8840101</t>
  </si>
  <si>
    <t>884955085028</t>
  </si>
  <si>
    <t>8840102</t>
  </si>
  <si>
    <t>884955085035</t>
  </si>
  <si>
    <t>8840103</t>
  </si>
  <si>
    <t>884955085042</t>
  </si>
  <si>
    <t>8840104</t>
  </si>
  <si>
    <t>884955085059</t>
  </si>
  <si>
    <t>8840105</t>
  </si>
  <si>
    <t>884955085066</t>
  </si>
  <si>
    <t>8840106</t>
  </si>
  <si>
    <t>884955085073</t>
  </si>
  <si>
    <t>8840107</t>
  </si>
  <si>
    <t>884955085080</t>
  </si>
  <si>
    <t>8840108</t>
  </si>
  <si>
    <t>884955085097</t>
  </si>
  <si>
    <t>8840109</t>
  </si>
  <si>
    <t>884955085103</t>
  </si>
  <si>
    <t>8840110</t>
  </si>
  <si>
    <t>884955085110</t>
  </si>
  <si>
    <t>8840111</t>
  </si>
  <si>
    <t>884955085127</t>
  </si>
  <si>
    <t>8840112</t>
  </si>
  <si>
    <t>884955085134</t>
  </si>
  <si>
    <t>8840113</t>
  </si>
  <si>
    <t>884955085141</t>
  </si>
  <si>
    <t>8840114</t>
  </si>
  <si>
    <t>884955085158</t>
  </si>
  <si>
    <t>8840115</t>
  </si>
  <si>
    <t>884955085165</t>
  </si>
  <si>
    <t>8840116</t>
  </si>
  <si>
    <t>884955085172</t>
  </si>
  <si>
    <t>8840117</t>
  </si>
  <si>
    <t>884955085189</t>
  </si>
  <si>
    <t>8840118</t>
  </si>
  <si>
    <t>884955090497</t>
  </si>
  <si>
    <t>8840530</t>
  </si>
  <si>
    <t>884955090442</t>
  </si>
  <si>
    <t>8840525</t>
  </si>
  <si>
    <t>884955090510</t>
  </si>
  <si>
    <t>8840532</t>
  </si>
  <si>
    <t>884955090466</t>
  </si>
  <si>
    <t>8840527</t>
  </si>
  <si>
    <t>884955090459</t>
  </si>
  <si>
    <t>8840526</t>
  </si>
  <si>
    <t>884955090503</t>
  </si>
  <si>
    <t>8840531</t>
  </si>
  <si>
    <t>884955090473</t>
  </si>
  <si>
    <t>8840528</t>
  </si>
  <si>
    <t>884955090480</t>
  </si>
  <si>
    <t>8840529</t>
  </si>
  <si>
    <t>094376901429</t>
  </si>
  <si>
    <t>0301003</t>
  </si>
  <si>
    <t>094376901436</t>
  </si>
  <si>
    <t>0301074</t>
  </si>
  <si>
    <t>094376901443</t>
  </si>
  <si>
    <t>0301076</t>
  </si>
  <si>
    <t>094376901450</t>
  </si>
  <si>
    <t>0301090</t>
  </si>
  <si>
    <t>094376901467</t>
  </si>
  <si>
    <t>0301095</t>
  </si>
  <si>
    <t>094376901474</t>
  </si>
  <si>
    <t>0301098</t>
  </si>
  <si>
    <t>094376901481</t>
  </si>
  <si>
    <t>0301103</t>
  </si>
  <si>
    <t>094376901498</t>
  </si>
  <si>
    <t>0301109</t>
  </si>
  <si>
    <t>094376901504</t>
  </si>
  <si>
    <t>0301119</t>
  </si>
  <si>
    <t>094376901511</t>
  </si>
  <si>
    <t>0301139</t>
  </si>
  <si>
    <t>094376901528</t>
  </si>
  <si>
    <t>0301150</t>
  </si>
  <si>
    <t>094376901535</t>
  </si>
  <si>
    <t>0301179</t>
  </si>
  <si>
    <t>094376901542</t>
  </si>
  <si>
    <t>0301231</t>
  </si>
  <si>
    <t>094376901559</t>
  </si>
  <si>
    <t>0301235</t>
  </si>
  <si>
    <t>094376901566</t>
  </si>
  <si>
    <t>0301266</t>
  </si>
  <si>
    <t>094376901573</t>
  </si>
  <si>
    <t>0301312</t>
  </si>
  <si>
    <t>094376901580</t>
  </si>
  <si>
    <t>0301314</t>
  </si>
  <si>
    <t>094376901597</t>
  </si>
  <si>
    <t>0301317</t>
  </si>
  <si>
    <t>094376901603</t>
  </si>
  <si>
    <t>0301322</t>
  </si>
  <si>
    <t>094376901610</t>
  </si>
  <si>
    <t>0301327</t>
  </si>
  <si>
    <t>094376901627</t>
  </si>
  <si>
    <t>0301329</t>
  </si>
  <si>
    <t>094376901634</t>
  </si>
  <si>
    <t>0301331</t>
  </si>
  <si>
    <t>094376901641</t>
  </si>
  <si>
    <t>0301337</t>
  </si>
  <si>
    <t>0301346</t>
  </si>
  <si>
    <t>094376901665</t>
  </si>
  <si>
    <t>0301362</t>
  </si>
  <si>
    <t>094376901672</t>
  </si>
  <si>
    <t>0301398</t>
  </si>
  <si>
    <t>094376901689</t>
  </si>
  <si>
    <t>0301465</t>
  </si>
  <si>
    <t>094376901696</t>
  </si>
  <si>
    <t>0301502</t>
  </si>
  <si>
    <t>094376901702</t>
  </si>
  <si>
    <t>0301538</t>
  </si>
  <si>
    <t>094376901719</t>
  </si>
  <si>
    <t>0301544</t>
  </si>
  <si>
    <t>094376901726</t>
  </si>
  <si>
    <t>0301552</t>
  </si>
  <si>
    <t>094376901733</t>
  </si>
  <si>
    <t>0301554</t>
  </si>
  <si>
    <t>094376901740</t>
  </si>
  <si>
    <t>0301580</t>
  </si>
  <si>
    <t>094376901757</t>
  </si>
  <si>
    <t>0301599</t>
  </si>
  <si>
    <t>094376901764</t>
  </si>
  <si>
    <t>0301609</t>
  </si>
  <si>
    <t>094376901771</t>
  </si>
  <si>
    <t>0301654</t>
  </si>
  <si>
    <t>094376901788</t>
  </si>
  <si>
    <t>0301660</t>
  </si>
  <si>
    <t>094376901795</t>
  </si>
  <si>
    <t>0301676</t>
  </si>
  <si>
    <t>094376901801</t>
  </si>
  <si>
    <t>0301696</t>
  </si>
  <si>
    <t>094376901818</t>
  </si>
  <si>
    <t>0301744</t>
  </si>
  <si>
    <t>884955090657</t>
  </si>
  <si>
    <t>0301058</t>
  </si>
  <si>
    <t>884955090602</t>
  </si>
  <si>
    <t>0301088</t>
  </si>
  <si>
    <t>884955090671</t>
  </si>
  <si>
    <t>0301330</t>
  </si>
  <si>
    <t>884955090626</t>
  </si>
  <si>
    <t>0301471</t>
  </si>
  <si>
    <t>884955090619</t>
  </si>
  <si>
    <t>0301472</t>
  </si>
  <si>
    <t>884955090664</t>
  </si>
  <si>
    <t>0301473</t>
  </si>
  <si>
    <t>884955090633</t>
  </si>
  <si>
    <t>0301511</t>
  </si>
  <si>
    <t>884955090640</t>
  </si>
  <si>
    <t>0301617</t>
  </si>
  <si>
    <t>0105004</t>
  </si>
  <si>
    <t>50902095</t>
  </si>
  <si>
    <t>0105010</t>
  </si>
  <si>
    <t>884955089514</t>
  </si>
  <si>
    <t>8840502</t>
  </si>
  <si>
    <t>50041626</t>
  </si>
  <si>
    <t>0105059</t>
  </si>
  <si>
    <t>50902156</t>
  </si>
  <si>
    <t>0105074</t>
  </si>
  <si>
    <t>50902163</t>
  </si>
  <si>
    <t>0105076</t>
  </si>
  <si>
    <t>884955089637</t>
  </si>
  <si>
    <t>8840514</t>
  </si>
  <si>
    <t>50902392</t>
  </si>
  <si>
    <t>0105217</t>
  </si>
  <si>
    <t>50902422</t>
  </si>
  <si>
    <t>0105267</t>
  </si>
  <si>
    <t>50694396</t>
  </si>
  <si>
    <t>0105311</t>
  </si>
  <si>
    <t>50902453</t>
  </si>
  <si>
    <t>0105317</t>
  </si>
  <si>
    <t>50902460</t>
  </si>
  <si>
    <t>0105319</t>
  </si>
  <si>
    <t>50902477</t>
  </si>
  <si>
    <t>0105322</t>
  </si>
  <si>
    <t>50902484</t>
  </si>
  <si>
    <t>0105331</t>
  </si>
  <si>
    <t>50902491</t>
  </si>
  <si>
    <t>0105337</t>
  </si>
  <si>
    <t>50902514</t>
  </si>
  <si>
    <t>0105362</t>
  </si>
  <si>
    <t>50041633</t>
  </si>
  <si>
    <t>0105381</t>
  </si>
  <si>
    <t>50041657</t>
  </si>
  <si>
    <t>0105386</t>
  </si>
  <si>
    <t>50902545</t>
  </si>
  <si>
    <t>0105422</t>
  </si>
  <si>
    <t>50694426</t>
  </si>
  <si>
    <t>0105425</t>
  </si>
  <si>
    <t>50902552</t>
  </si>
  <si>
    <t>0105430</t>
  </si>
  <si>
    <t>50902569</t>
  </si>
  <si>
    <t>0105447</t>
  </si>
  <si>
    <t>50902583</t>
  </si>
  <si>
    <t>0105465</t>
  </si>
  <si>
    <t>50694464</t>
  </si>
  <si>
    <t>0105503</t>
  </si>
  <si>
    <t>50902620</t>
  </si>
  <si>
    <t>0105538</t>
  </si>
  <si>
    <t>50902668</t>
  </si>
  <si>
    <t>0105552</t>
  </si>
  <si>
    <t>50902675</t>
  </si>
  <si>
    <t>0105554</t>
  </si>
  <si>
    <t>50902750</t>
  </si>
  <si>
    <t>0105609</t>
  </si>
  <si>
    <t>50902774</t>
  </si>
  <si>
    <t>0105637</t>
  </si>
  <si>
    <t>50041596</t>
  </si>
  <si>
    <t>0105638</t>
  </si>
  <si>
    <t>50694532</t>
  </si>
  <si>
    <t>0105644</t>
  </si>
  <si>
    <t>50694549</t>
  </si>
  <si>
    <t>0105653</t>
  </si>
  <si>
    <t>50902781</t>
  </si>
  <si>
    <t>0105676</t>
  </si>
  <si>
    <t>50902798</t>
  </si>
  <si>
    <t>0105678</t>
  </si>
  <si>
    <t>50694570</t>
  </si>
  <si>
    <t>0105707</t>
  </si>
  <si>
    <t>50694587</t>
  </si>
  <si>
    <t>0105709</t>
  </si>
  <si>
    <t>50694594</t>
  </si>
  <si>
    <t>0105719</t>
  </si>
  <si>
    <t>50694600</t>
  </si>
  <si>
    <t>0105721</t>
  </si>
  <si>
    <t>50694617</t>
  </si>
  <si>
    <t>0105722</t>
  </si>
  <si>
    <t>50041541</t>
  </si>
  <si>
    <t>0105723</t>
  </si>
  <si>
    <t>50694624</t>
  </si>
  <si>
    <t>0105724</t>
  </si>
  <si>
    <t>50041534</t>
  </si>
  <si>
    <t>0105725</t>
  </si>
  <si>
    <t>50902859</t>
  </si>
  <si>
    <t>0105726</t>
  </si>
  <si>
    <t>50902873</t>
  </si>
  <si>
    <t>0105730</t>
  </si>
  <si>
    <t>50694631</t>
  </si>
  <si>
    <t>0105731</t>
  </si>
  <si>
    <t>50694648</t>
  </si>
  <si>
    <t>0105733</t>
  </si>
  <si>
    <t>50902880</t>
  </si>
  <si>
    <t>0105744</t>
  </si>
  <si>
    <t>50041619</t>
  </si>
  <si>
    <t>0105745</t>
  </si>
  <si>
    <t>884955095287</t>
  </si>
  <si>
    <t>0105428</t>
  </si>
  <si>
    <t>884955095294</t>
  </si>
  <si>
    <t>0105427</t>
  </si>
  <si>
    <t>50694334</t>
  </si>
  <si>
    <t>0105125</t>
  </si>
  <si>
    <t>50902408</t>
  </si>
  <si>
    <t>0105263</t>
  </si>
  <si>
    <t>50694372</t>
  </si>
  <si>
    <t>0105285</t>
  </si>
  <si>
    <t>884955089545</t>
  </si>
  <si>
    <t>8840505</t>
  </si>
  <si>
    <t>50041664</t>
  </si>
  <si>
    <t>0105348</t>
  </si>
  <si>
    <t>50694419</t>
  </si>
  <si>
    <t>0105379</t>
  </si>
  <si>
    <t>50041602</t>
  </si>
  <si>
    <t>0105460</t>
  </si>
  <si>
    <t>50041565</t>
  </si>
  <si>
    <t>0105470</t>
  </si>
  <si>
    <t>50041589</t>
  </si>
  <si>
    <t>0105526</t>
  </si>
  <si>
    <t>50041640</t>
  </si>
  <si>
    <t>0105537</t>
  </si>
  <si>
    <t>50694655</t>
  </si>
  <si>
    <t>0105667</t>
  </si>
  <si>
    <t>50694556</t>
  </si>
  <si>
    <t>0105672</t>
  </si>
  <si>
    <t>884955093399</t>
  </si>
  <si>
    <t>8840537</t>
  </si>
  <si>
    <t>884955095232</t>
  </si>
  <si>
    <t>0105417</t>
  </si>
  <si>
    <t>884955095249</t>
  </si>
  <si>
    <t>0105418</t>
  </si>
  <si>
    <t>884955095256</t>
  </si>
  <si>
    <t>0105419</t>
  </si>
  <si>
    <t>884955095263</t>
  </si>
  <si>
    <t>0105696</t>
  </si>
  <si>
    <t>884955095270</t>
  </si>
  <si>
    <t>0105420</t>
  </si>
  <si>
    <t>50694310</t>
  </si>
  <si>
    <t>0105025</t>
  </si>
  <si>
    <t>50902262</t>
  </si>
  <si>
    <t>0105137</t>
  </si>
  <si>
    <t>50041572</t>
  </si>
  <si>
    <t>0105140</t>
  </si>
  <si>
    <t>884955089699</t>
  </si>
  <si>
    <t>8840520</t>
  </si>
  <si>
    <t>50694402</t>
  </si>
  <si>
    <t>0105321</t>
  </si>
  <si>
    <t>50902576</t>
  </si>
  <si>
    <t>0105459</t>
  </si>
  <si>
    <t>50694440</t>
  </si>
  <si>
    <t>0105466</t>
  </si>
  <si>
    <t>50694457</t>
  </si>
  <si>
    <t>0105479</t>
  </si>
  <si>
    <t>50902606</t>
  </si>
  <si>
    <t>0105489</t>
  </si>
  <si>
    <t>50041695</t>
  </si>
  <si>
    <t>0105491</t>
  </si>
  <si>
    <t>50902613</t>
  </si>
  <si>
    <t>0105502</t>
  </si>
  <si>
    <t>50694471</t>
  </si>
  <si>
    <t>0105507</t>
  </si>
  <si>
    <t>50694495</t>
  </si>
  <si>
    <t>0105545</t>
  </si>
  <si>
    <t>50694501</t>
  </si>
  <si>
    <t>0105547</t>
  </si>
  <si>
    <t>50694518</t>
  </si>
  <si>
    <t>0105548</t>
  </si>
  <si>
    <t>884955069493</t>
  </si>
  <si>
    <t>0105550</t>
  </si>
  <si>
    <t>50041688</t>
  </si>
  <si>
    <t>0105649</t>
  </si>
  <si>
    <t>884955069486</t>
  </si>
  <si>
    <t>0105650</t>
  </si>
  <si>
    <t>884955069516</t>
  </si>
  <si>
    <t>0105697</t>
  </si>
  <si>
    <t>884955069509</t>
  </si>
  <si>
    <t>0105710</t>
  </si>
  <si>
    <t>884955095300</t>
  </si>
  <si>
    <t>0105424</t>
  </si>
  <si>
    <t>884955089552</t>
  </si>
  <si>
    <t>8840506</t>
  </si>
  <si>
    <t>884955089569</t>
  </si>
  <si>
    <t>8840507</t>
  </si>
  <si>
    <t>884955089576</t>
  </si>
  <si>
    <t>8840508</t>
  </si>
  <si>
    <t>884955089590</t>
  </si>
  <si>
    <t>8840510</t>
  </si>
  <si>
    <t>884955089606</t>
  </si>
  <si>
    <t>8840511</t>
  </si>
  <si>
    <t>884955089613</t>
  </si>
  <si>
    <t>8840512</t>
  </si>
  <si>
    <t>884955089620</t>
  </si>
  <si>
    <t>8840513</t>
  </si>
  <si>
    <t>884955089644</t>
  </si>
  <si>
    <t>8840515</t>
  </si>
  <si>
    <t>884955089521</t>
  </si>
  <si>
    <t>8840503</t>
  </si>
  <si>
    <t>884955089668</t>
  </si>
  <si>
    <t>8840517</t>
  </si>
  <si>
    <t>884955089538</t>
  </si>
  <si>
    <t>8840504</t>
  </si>
  <si>
    <t>884955089675</t>
  </si>
  <si>
    <t>8840518</t>
  </si>
  <si>
    <t>884955089682</t>
  </si>
  <si>
    <t>8840519</t>
  </si>
  <si>
    <t>50902699</t>
  </si>
  <si>
    <t>0105576</t>
  </si>
  <si>
    <t>884955089507</t>
  </si>
  <si>
    <t>8840501</t>
  </si>
  <si>
    <t>884955062890</t>
  </si>
  <si>
    <t>0105890</t>
  </si>
  <si>
    <t>884955062906</t>
  </si>
  <si>
    <t>0105891</t>
  </si>
  <si>
    <t>884955062937</t>
  </si>
  <si>
    <t>0105895</t>
  </si>
  <si>
    <t>884955062876</t>
  </si>
  <si>
    <t>0105898</t>
  </si>
  <si>
    <t>884955062913</t>
  </si>
  <si>
    <t>0105899</t>
  </si>
  <si>
    <t>884955062920</t>
  </si>
  <si>
    <t>0105901</t>
  </si>
  <si>
    <t>884955069455</t>
  </si>
  <si>
    <t>0105903</t>
  </si>
  <si>
    <t>884955062883</t>
  </si>
  <si>
    <t>0105907</t>
  </si>
  <si>
    <t>884955089583</t>
  </si>
  <si>
    <t>8840509</t>
  </si>
  <si>
    <t>094376969993</t>
  </si>
  <si>
    <t>0114004</t>
  </si>
  <si>
    <t>094376970005</t>
  </si>
  <si>
    <t>0114010</t>
  </si>
  <si>
    <t>884955089705</t>
  </si>
  <si>
    <t>8840521</t>
  </si>
  <si>
    <t>094376970029</t>
  </si>
  <si>
    <t>0114074</t>
  </si>
  <si>
    <t>094376970036</t>
  </si>
  <si>
    <t>0114076</t>
  </si>
  <si>
    <t>094376970074</t>
  </si>
  <si>
    <t>0114267</t>
  </si>
  <si>
    <t>094376970111</t>
  </si>
  <si>
    <t>0114465</t>
  </si>
  <si>
    <t>094376970142</t>
  </si>
  <si>
    <t>0114503</t>
  </si>
  <si>
    <t>094376970173</t>
  </si>
  <si>
    <t>0114552</t>
  </si>
  <si>
    <t>094376970180</t>
  </si>
  <si>
    <t>0114554</t>
  </si>
  <si>
    <t>094376970227</t>
  </si>
  <si>
    <t>0114707</t>
  </si>
  <si>
    <t>094376970234</t>
  </si>
  <si>
    <t>0114709</t>
  </si>
  <si>
    <t>094376970258</t>
  </si>
  <si>
    <t>0114726</t>
  </si>
  <si>
    <t>0114730</t>
  </si>
  <si>
    <t>094376970272</t>
  </si>
  <si>
    <t>0114733</t>
  </si>
  <si>
    <t>094376970289</t>
  </si>
  <si>
    <t>0114744</t>
  </si>
  <si>
    <t>094376970067</t>
  </si>
  <si>
    <t>0114263</t>
  </si>
  <si>
    <t>884955095317</t>
  </si>
  <si>
    <t>0114696</t>
  </si>
  <si>
    <t>094376970043</t>
  </si>
  <si>
    <t>0114137</t>
  </si>
  <si>
    <t>094376970128</t>
  </si>
  <si>
    <t>0114466</t>
  </si>
  <si>
    <t>094376970135</t>
  </si>
  <si>
    <t>0114502</t>
  </si>
  <si>
    <t>094376970166</t>
  </si>
  <si>
    <t>0114547</t>
  </si>
  <si>
    <t>884955089712</t>
  </si>
  <si>
    <t>8840522</t>
  </si>
  <si>
    <t>884955089729</t>
  </si>
  <si>
    <t>8840523</t>
  </si>
  <si>
    <t>50823413</t>
  </si>
  <si>
    <t>0102004</t>
  </si>
  <si>
    <t>50823420</t>
  </si>
  <si>
    <t>0102010</t>
  </si>
  <si>
    <t>50041466</t>
  </si>
  <si>
    <t>0102059</t>
  </si>
  <si>
    <t>50823482</t>
  </si>
  <si>
    <t>0102074</t>
  </si>
  <si>
    <t>50823499</t>
  </si>
  <si>
    <t>0102076</t>
  </si>
  <si>
    <t>884955087138</t>
  </si>
  <si>
    <t>8840307</t>
  </si>
  <si>
    <t>50823727</t>
  </si>
  <si>
    <t>0102217</t>
  </si>
  <si>
    <t>50823758</t>
  </si>
  <si>
    <t>0102267</t>
  </si>
  <si>
    <t>50694754</t>
  </si>
  <si>
    <t>0102311</t>
  </si>
  <si>
    <t>50823789</t>
  </si>
  <si>
    <t>0102317</t>
  </si>
  <si>
    <t>50823796</t>
  </si>
  <si>
    <t>0102319</t>
  </si>
  <si>
    <t>50823802</t>
  </si>
  <si>
    <t>0102322</t>
  </si>
  <si>
    <t>50823819</t>
  </si>
  <si>
    <t>0102331</t>
  </si>
  <si>
    <t>50823826</t>
  </si>
  <si>
    <t>0102337</t>
  </si>
  <si>
    <t>50823840</t>
  </si>
  <si>
    <t>0102362</t>
  </si>
  <si>
    <t>50041473</t>
  </si>
  <si>
    <t>0102381</t>
  </si>
  <si>
    <t>50041497</t>
  </si>
  <si>
    <t>0102386</t>
  </si>
  <si>
    <t>50823871</t>
  </si>
  <si>
    <t>0102422</t>
  </si>
  <si>
    <t>50694785</t>
  </si>
  <si>
    <t>0102425</t>
  </si>
  <si>
    <t>50823888</t>
  </si>
  <si>
    <t>0102430</t>
  </si>
  <si>
    <t>50823895</t>
  </si>
  <si>
    <t>0102447</t>
  </si>
  <si>
    <t>50823918</t>
  </si>
  <si>
    <t>0102465</t>
  </si>
  <si>
    <t>50694822</t>
  </si>
  <si>
    <t>0102503</t>
  </si>
  <si>
    <t>50823956</t>
  </si>
  <si>
    <t>0102538</t>
  </si>
  <si>
    <t>50823994</t>
  </si>
  <si>
    <t>0102552</t>
  </si>
  <si>
    <t>50824007</t>
  </si>
  <si>
    <t>0102554</t>
  </si>
  <si>
    <t>50694891</t>
  </si>
  <si>
    <t>0102644</t>
  </si>
  <si>
    <t>50694907</t>
  </si>
  <si>
    <t>0102653</t>
  </si>
  <si>
    <t>50824106</t>
  </si>
  <si>
    <t>0102676</t>
  </si>
  <si>
    <t>50824113</t>
  </si>
  <si>
    <t>0102678</t>
  </si>
  <si>
    <t>50694938</t>
  </si>
  <si>
    <t>0102707</t>
  </si>
  <si>
    <t>50694945</t>
  </si>
  <si>
    <t>0102709</t>
  </si>
  <si>
    <t>50694952</t>
  </si>
  <si>
    <t>0102719</t>
  </si>
  <si>
    <t>50694969</t>
  </si>
  <si>
    <t>0102721</t>
  </si>
  <si>
    <t>50694976</t>
  </si>
  <si>
    <t>0102722</t>
  </si>
  <si>
    <t>50041381</t>
  </si>
  <si>
    <t>0102723</t>
  </si>
  <si>
    <t>50694983</t>
  </si>
  <si>
    <t>0102724</t>
  </si>
  <si>
    <t>50041374</t>
  </si>
  <si>
    <t>0102725</t>
  </si>
  <si>
    <t>50824168</t>
  </si>
  <si>
    <t>0102726</t>
  </si>
  <si>
    <t>50824182</t>
  </si>
  <si>
    <t>0102730</t>
  </si>
  <si>
    <t>50694990</t>
  </si>
  <si>
    <t>0102731</t>
  </si>
  <si>
    <t>50695003</t>
  </si>
  <si>
    <t>0102733</t>
  </si>
  <si>
    <t>50824199</t>
  </si>
  <si>
    <t>0102744</t>
  </si>
  <si>
    <t>50041459</t>
  </si>
  <si>
    <t>0102745</t>
  </si>
  <si>
    <t>884955086704</t>
  </si>
  <si>
    <t>8840264</t>
  </si>
  <si>
    <t>50824076</t>
  </si>
  <si>
    <t>0102609</t>
  </si>
  <si>
    <t>50824090</t>
  </si>
  <si>
    <t>0102637</t>
  </si>
  <si>
    <t>50041435</t>
  </si>
  <si>
    <t>0102638</t>
  </si>
  <si>
    <t>0102428</t>
  </si>
  <si>
    <t>884955095218</t>
  </si>
  <si>
    <t>0102427</t>
  </si>
  <si>
    <t>50694693</t>
  </si>
  <si>
    <t>0102125</t>
  </si>
  <si>
    <t>50823734</t>
  </si>
  <si>
    <t>0102263</t>
  </si>
  <si>
    <t>50694730</t>
  </si>
  <si>
    <t>0102285</t>
  </si>
  <si>
    <t>50041503</t>
  </si>
  <si>
    <t>0102348</t>
  </si>
  <si>
    <t>50694778</t>
  </si>
  <si>
    <t>0102379</t>
  </si>
  <si>
    <t>50041442</t>
  </si>
  <si>
    <t>0102460</t>
  </si>
  <si>
    <t>50041404</t>
  </si>
  <si>
    <t>0102470</t>
  </si>
  <si>
    <t>50041428</t>
  </si>
  <si>
    <t>0102526</t>
  </si>
  <si>
    <t>50041480</t>
  </si>
  <si>
    <t>0102537</t>
  </si>
  <si>
    <t>50695010</t>
  </si>
  <si>
    <t>0102667</t>
  </si>
  <si>
    <t>50694914</t>
  </si>
  <si>
    <t>0102672</t>
  </si>
  <si>
    <t>884955086759</t>
  </si>
  <si>
    <t>8840269</t>
  </si>
  <si>
    <t>884955093382</t>
  </si>
  <si>
    <t>8840536</t>
  </si>
  <si>
    <t>0102417</t>
  </si>
  <si>
    <t>0102418</t>
  </si>
  <si>
    <t>0102419</t>
  </si>
  <si>
    <t>0102696</t>
  </si>
  <si>
    <t>0102420</t>
  </si>
  <si>
    <t>50694679</t>
  </si>
  <si>
    <t>0102025</t>
  </si>
  <si>
    <t>50823598</t>
  </si>
  <si>
    <t>0102137</t>
  </si>
  <si>
    <t>50041411</t>
  </si>
  <si>
    <t>0102140</t>
  </si>
  <si>
    <t>50694761</t>
  </si>
  <si>
    <t>0102321</t>
  </si>
  <si>
    <t>50823901</t>
  </si>
  <si>
    <t>0102459</t>
  </si>
  <si>
    <t>50694815</t>
  </si>
  <si>
    <t>0102479</t>
  </si>
  <si>
    <t>50823932</t>
  </si>
  <si>
    <t>0102489</t>
  </si>
  <si>
    <t>50041527</t>
  </si>
  <si>
    <t>0102491</t>
  </si>
  <si>
    <t>50823949</t>
  </si>
  <si>
    <t>0102502</t>
  </si>
  <si>
    <t>50694839</t>
  </si>
  <si>
    <t>0102507</t>
  </si>
  <si>
    <t>50694853</t>
  </si>
  <si>
    <t>0102545</t>
  </si>
  <si>
    <t>50694860</t>
  </si>
  <si>
    <t>0102547</t>
  </si>
  <si>
    <t>50694877</t>
  </si>
  <si>
    <t>0102548</t>
  </si>
  <si>
    <t>50041510</t>
  </si>
  <si>
    <t>0102649</t>
  </si>
  <si>
    <t>884955032268</t>
  </si>
  <si>
    <t>0102650</t>
  </si>
  <si>
    <t>50694808</t>
  </si>
  <si>
    <t>0102466</t>
  </si>
  <si>
    <t>884955040928</t>
  </si>
  <si>
    <t>0102550</t>
  </si>
  <si>
    <t>884955040898</t>
  </si>
  <si>
    <t>0102710</t>
  </si>
  <si>
    <t>884955087527</t>
  </si>
  <si>
    <t>8840346</t>
  </si>
  <si>
    <t>884955040935</t>
  </si>
  <si>
    <t>0102697</t>
  </si>
  <si>
    <t>884955095225</t>
  </si>
  <si>
    <t>0102424</t>
  </si>
  <si>
    <t>884955087046</t>
  </si>
  <si>
    <t>8840298</t>
  </si>
  <si>
    <t>884955087060</t>
  </si>
  <si>
    <t>8840300</t>
  </si>
  <si>
    <t>884955086735</t>
  </si>
  <si>
    <t>8840267</t>
  </si>
  <si>
    <t>884955087268</t>
  </si>
  <si>
    <t>8840320</t>
  </si>
  <si>
    <t>884955086728</t>
  </si>
  <si>
    <t>8840266</t>
  </si>
  <si>
    <t>884955087145</t>
  </si>
  <si>
    <t>8840308</t>
  </si>
  <si>
    <t>884955087053</t>
  </si>
  <si>
    <t>8840299</t>
  </si>
  <si>
    <t>884955087114</t>
  </si>
  <si>
    <t>8840305</t>
  </si>
  <si>
    <t>884955087169</t>
  </si>
  <si>
    <t>8840310</t>
  </si>
  <si>
    <t>884955087084</t>
  </si>
  <si>
    <t>8840302</t>
  </si>
  <si>
    <t>884955087107</t>
  </si>
  <si>
    <t>8840304</t>
  </si>
  <si>
    <t>884955087091</t>
  </si>
  <si>
    <t>8840303</t>
  </si>
  <si>
    <t>50824021</t>
  </si>
  <si>
    <t>0102576</t>
  </si>
  <si>
    <t>884955086520</t>
  </si>
  <si>
    <t>8840246</t>
  </si>
  <si>
    <t>884955087077</t>
  </si>
  <si>
    <t>8840301</t>
  </si>
  <si>
    <t>884955062807</t>
  </si>
  <si>
    <t>0102898</t>
  </si>
  <si>
    <t>884955069448</t>
  </si>
  <si>
    <t>0102903</t>
  </si>
  <si>
    <t>884955062838</t>
  </si>
  <si>
    <t>0102891</t>
  </si>
  <si>
    <t>884955062814</t>
  </si>
  <si>
    <t>0102907</t>
  </si>
  <si>
    <t>884955062821</t>
  </si>
  <si>
    <t>0102890</t>
  </si>
  <si>
    <t>884955062845</t>
  </si>
  <si>
    <t>0102899</t>
  </si>
  <si>
    <t>884955062869</t>
  </si>
  <si>
    <t>0102895</t>
  </si>
  <si>
    <t>884955062852</t>
  </si>
  <si>
    <t>0102901</t>
  </si>
  <si>
    <t>884955087152</t>
  </si>
  <si>
    <t>8840309</t>
  </si>
  <si>
    <t>884955087176</t>
  </si>
  <si>
    <t>8840311</t>
  </si>
  <si>
    <t>094376550016</t>
  </si>
  <si>
    <t>0101004</t>
  </si>
  <si>
    <t>094376550023</t>
  </si>
  <si>
    <t>0101010</t>
  </si>
  <si>
    <t>884955085639</t>
  </si>
  <si>
    <t>8840157</t>
  </si>
  <si>
    <t>094376955460</t>
  </si>
  <si>
    <t>0101059</t>
  </si>
  <si>
    <t>094376550085</t>
  </si>
  <si>
    <t>0101074</t>
  </si>
  <si>
    <t>094376550092</t>
  </si>
  <si>
    <t>0101076</t>
  </si>
  <si>
    <t>884955085752</t>
  </si>
  <si>
    <t>8840169</t>
  </si>
  <si>
    <t>094376550320</t>
  </si>
  <si>
    <t>0101217</t>
  </si>
  <si>
    <t>094376550498</t>
  </si>
  <si>
    <t>0101267</t>
  </si>
  <si>
    <t>094376550351</t>
  </si>
  <si>
    <t>0101311</t>
  </si>
  <si>
    <t>094376550368</t>
  </si>
  <si>
    <t>0101317</t>
  </si>
  <si>
    <t>094376550375</t>
  </si>
  <si>
    <t>0101319</t>
  </si>
  <si>
    <t>094376550399</t>
  </si>
  <si>
    <t>0101322</t>
  </si>
  <si>
    <t>094376550405</t>
  </si>
  <si>
    <t>0101331</t>
  </si>
  <si>
    <t>094376550436</t>
  </si>
  <si>
    <t>0101337</t>
  </si>
  <si>
    <t>094376550429</t>
  </si>
  <si>
    <t>0101362</t>
  </si>
  <si>
    <t>094376955491</t>
  </si>
  <si>
    <t>0101386</t>
  </si>
  <si>
    <t>094376550450</t>
  </si>
  <si>
    <t>0101422</t>
  </si>
  <si>
    <t>094376550467</t>
  </si>
  <si>
    <t>0101425</t>
  </si>
  <si>
    <t>094376550474</t>
  </si>
  <si>
    <t>0101430</t>
  </si>
  <si>
    <t>094376550511</t>
  </si>
  <si>
    <t>0101447</t>
  </si>
  <si>
    <t>094376550535</t>
  </si>
  <si>
    <t>0101465</t>
  </si>
  <si>
    <t>094376550580</t>
  </si>
  <si>
    <t>0101503</t>
  </si>
  <si>
    <t>094376550504</t>
  </si>
  <si>
    <t>0101538</t>
  </si>
  <si>
    <t>094376550641</t>
  </si>
  <si>
    <t>0101552</t>
  </si>
  <si>
    <t>094376550658</t>
  </si>
  <si>
    <t>0101554</t>
  </si>
  <si>
    <t>094376550696</t>
  </si>
  <si>
    <t>0101609</t>
  </si>
  <si>
    <t>094376550702</t>
  </si>
  <si>
    <t>0101637</t>
  </si>
  <si>
    <t>094376550726</t>
  </si>
  <si>
    <t>0101644</t>
  </si>
  <si>
    <t>094376550733</t>
  </si>
  <si>
    <t>0101653</t>
  </si>
  <si>
    <t>094376550764</t>
  </si>
  <si>
    <t>0101676</t>
  </si>
  <si>
    <t>094376550771</t>
  </si>
  <si>
    <t>0101678</t>
  </si>
  <si>
    <t>094376550801</t>
  </si>
  <si>
    <t>0101707</t>
  </si>
  <si>
    <t>094376550795</t>
  </si>
  <si>
    <t>0101709</t>
  </si>
  <si>
    <t>094376550825</t>
  </si>
  <si>
    <t>0101719</t>
  </si>
  <si>
    <t>094376550832</t>
  </si>
  <si>
    <t>0101721</t>
  </si>
  <si>
    <t>094376550849</t>
  </si>
  <si>
    <t>0101722</t>
  </si>
  <si>
    <t>094376955385</t>
  </si>
  <si>
    <t>0101723</t>
  </si>
  <si>
    <t>094376550856</t>
  </si>
  <si>
    <t>0101724</t>
  </si>
  <si>
    <t>094376550863</t>
  </si>
  <si>
    <t>0101726</t>
  </si>
  <si>
    <t>094376550870</t>
  </si>
  <si>
    <t>0101730</t>
  </si>
  <si>
    <t>094376550887</t>
  </si>
  <si>
    <t>0101731</t>
  </si>
  <si>
    <t>094376550894</t>
  </si>
  <si>
    <t>0101733</t>
  </si>
  <si>
    <t>094376550900</t>
  </si>
  <si>
    <t>0101744</t>
  </si>
  <si>
    <t>094376955477</t>
  </si>
  <si>
    <t>0101381</t>
  </si>
  <si>
    <t>094376955453</t>
  </si>
  <si>
    <t>0101745</t>
  </si>
  <si>
    <t>094376955378</t>
  </si>
  <si>
    <t>0101725</t>
  </si>
  <si>
    <t>094376955439</t>
  </si>
  <si>
    <t>0101638</t>
  </si>
  <si>
    <t>0101428</t>
  </si>
  <si>
    <t>0101427</t>
  </si>
  <si>
    <t>094376550214</t>
  </si>
  <si>
    <t>0101125</t>
  </si>
  <si>
    <t>094376550238</t>
  </si>
  <si>
    <t>0101263</t>
  </si>
  <si>
    <t>094376550337</t>
  </si>
  <si>
    <t>0101285</t>
  </si>
  <si>
    <t>884955085851</t>
  </si>
  <si>
    <t>8840179</t>
  </si>
  <si>
    <t>094376550443</t>
  </si>
  <si>
    <t>0101379</t>
  </si>
  <si>
    <t>094376955446</t>
  </si>
  <si>
    <t>0101460</t>
  </si>
  <si>
    <t>094376955408</t>
  </si>
  <si>
    <t>0101470</t>
  </si>
  <si>
    <t>094376955422</t>
  </si>
  <si>
    <t>0101526</t>
  </si>
  <si>
    <t>094376955484</t>
  </si>
  <si>
    <t>0101537</t>
  </si>
  <si>
    <t>094376550740</t>
  </si>
  <si>
    <t>0101667</t>
  </si>
  <si>
    <t>094376550757</t>
  </si>
  <si>
    <t>0101672</t>
  </si>
  <si>
    <t>094376955507</t>
  </si>
  <si>
    <t>0101348</t>
  </si>
  <si>
    <t>884955093375</t>
  </si>
  <si>
    <t>8840535</t>
  </si>
  <si>
    <t>0101417</t>
  </si>
  <si>
    <t>0101418</t>
  </si>
  <si>
    <t>0101419</t>
  </si>
  <si>
    <t>0101696</t>
  </si>
  <si>
    <t>0101420</t>
  </si>
  <si>
    <t>094376550047</t>
  </si>
  <si>
    <t>0101025</t>
  </si>
  <si>
    <t>094376550191</t>
  </si>
  <si>
    <t>0101137</t>
  </si>
  <si>
    <t>094376955415</t>
  </si>
  <si>
    <t>0101140</t>
  </si>
  <si>
    <t>884955086513</t>
  </si>
  <si>
    <t>8840245</t>
  </si>
  <si>
    <t>094376550382</t>
  </si>
  <si>
    <t>0101321</t>
  </si>
  <si>
    <t>094376550528</t>
  </si>
  <si>
    <t>0101459</t>
  </si>
  <si>
    <t>094376550542</t>
  </si>
  <si>
    <t>0101466</t>
  </si>
  <si>
    <t>094376553628</t>
  </si>
  <si>
    <t>0101479</t>
  </si>
  <si>
    <t>094376550559</t>
  </si>
  <si>
    <t>0101489</t>
  </si>
  <si>
    <t>094376550566</t>
  </si>
  <si>
    <t>0101491</t>
  </si>
  <si>
    <t>094376550573</t>
  </si>
  <si>
    <t>0101502</t>
  </si>
  <si>
    <t>094376550597</t>
  </si>
  <si>
    <t>0101507</t>
  </si>
  <si>
    <t>094376550610</t>
  </si>
  <si>
    <t>0101545</t>
  </si>
  <si>
    <t>094376550627</t>
  </si>
  <si>
    <t>0101547</t>
  </si>
  <si>
    <t>094376550634</t>
  </si>
  <si>
    <t>0101548</t>
  </si>
  <si>
    <t>884955069547</t>
  </si>
  <si>
    <t>0101550</t>
  </si>
  <si>
    <t>884955069530</t>
  </si>
  <si>
    <t>0101650</t>
  </si>
  <si>
    <t>884955069561</t>
  </si>
  <si>
    <t>0101697</t>
  </si>
  <si>
    <t>884955069554</t>
  </si>
  <si>
    <t>0101710</t>
  </si>
  <si>
    <t>094376955514</t>
  </si>
  <si>
    <t>0101649</t>
  </si>
  <si>
    <t>0101424</t>
  </si>
  <si>
    <t>884955085929</t>
  </si>
  <si>
    <t>8840186</t>
  </si>
  <si>
    <t>884955085677</t>
  </si>
  <si>
    <t>8840161</t>
  </si>
  <si>
    <t>884955085684</t>
  </si>
  <si>
    <t>8840162</t>
  </si>
  <si>
    <t>094376550146</t>
  </si>
  <si>
    <t>0101106</t>
  </si>
  <si>
    <t>884955085707</t>
  </si>
  <si>
    <t>8840164</t>
  </si>
  <si>
    <t>884955085776</t>
  </si>
  <si>
    <t>8840171</t>
  </si>
  <si>
    <t>884955085783</t>
  </si>
  <si>
    <t>8840172</t>
  </si>
  <si>
    <t>884955085790</t>
  </si>
  <si>
    <t>8840173</t>
  </si>
  <si>
    <t>884955085806</t>
  </si>
  <si>
    <t>8840174</t>
  </si>
  <si>
    <t>884955085820</t>
  </si>
  <si>
    <t>8840176</t>
  </si>
  <si>
    <t>094376550665</t>
  </si>
  <si>
    <t>0101576</t>
  </si>
  <si>
    <t>884955086162</t>
  </si>
  <si>
    <t>8840210</t>
  </si>
  <si>
    <t>884955062968</t>
  </si>
  <si>
    <t>0101890</t>
  </si>
  <si>
    <t>884955062975</t>
  </si>
  <si>
    <t>0101891</t>
  </si>
  <si>
    <t>884955062944</t>
  </si>
  <si>
    <t>0101898</t>
  </si>
  <si>
    <t>884955062982</t>
  </si>
  <si>
    <t>0101899</t>
  </si>
  <si>
    <t>884955062999</t>
  </si>
  <si>
    <t>0101901</t>
  </si>
  <si>
    <t>884955069431</t>
  </si>
  <si>
    <t>0101903</t>
  </si>
  <si>
    <t>884955062951</t>
  </si>
  <si>
    <t>0101907</t>
  </si>
  <si>
    <t>884955085660</t>
  </si>
  <si>
    <t>8840160</t>
  </si>
  <si>
    <t>884955085714</t>
  </si>
  <si>
    <t>8840165</t>
  </si>
  <si>
    <t>884955085721</t>
  </si>
  <si>
    <t>8840166</t>
  </si>
  <si>
    <t>884955085691</t>
  </si>
  <si>
    <t>8840163</t>
  </si>
  <si>
    <t>884955085813</t>
  </si>
  <si>
    <t>8840175</t>
  </si>
  <si>
    <t>37ML</t>
  </si>
  <si>
    <t>5ML</t>
  </si>
  <si>
    <t>1/2 GODETS</t>
  </si>
  <si>
    <t>14ML</t>
  </si>
  <si>
    <t>21ML</t>
  </si>
  <si>
    <t>8ML</t>
  </si>
  <si>
    <t>Complémentaire</t>
  </si>
  <si>
    <t>094376550917</t>
  </si>
  <si>
    <t>0100004</t>
  </si>
  <si>
    <t>094376550924</t>
  </si>
  <si>
    <t>0100010</t>
  </si>
  <si>
    <t>094376550986</t>
  </si>
  <si>
    <t>0100074</t>
  </si>
  <si>
    <t>094376550993</t>
  </si>
  <si>
    <t>0100076</t>
  </si>
  <si>
    <t>094376551129</t>
  </si>
  <si>
    <t>0100150</t>
  </si>
  <si>
    <t>094376551228</t>
  </si>
  <si>
    <t>0100217</t>
  </si>
  <si>
    <t>094376551396</t>
  </si>
  <si>
    <t>0100267</t>
  </si>
  <si>
    <t>094376551259</t>
  </si>
  <si>
    <t>0100311</t>
  </si>
  <si>
    <t>094376551266</t>
  </si>
  <si>
    <t>0100317</t>
  </si>
  <si>
    <t>094376551273</t>
  </si>
  <si>
    <t>0100319</t>
  </si>
  <si>
    <t>094376551297</t>
  </si>
  <si>
    <t>0100322</t>
  </si>
  <si>
    <t>094376551303</t>
  </si>
  <si>
    <t>0100331</t>
  </si>
  <si>
    <t>094376551327</t>
  </si>
  <si>
    <t>0100362</t>
  </si>
  <si>
    <t>094376955644</t>
  </si>
  <si>
    <t>0100386</t>
  </si>
  <si>
    <t>094376551358</t>
  </si>
  <si>
    <t>0100422</t>
  </si>
  <si>
    <t>094376551365</t>
  </si>
  <si>
    <t>0100425</t>
  </si>
  <si>
    <t>094376551372</t>
  </si>
  <si>
    <t>0100430</t>
  </si>
  <si>
    <t>094376551419</t>
  </si>
  <si>
    <t>0100447</t>
  </si>
  <si>
    <t>094376551433</t>
  </si>
  <si>
    <t>0100465</t>
  </si>
  <si>
    <t>094376551488</t>
  </si>
  <si>
    <t>0100503</t>
  </si>
  <si>
    <t>094376551402</t>
  </si>
  <si>
    <t>0100538</t>
  </si>
  <si>
    <t>094376551549</t>
  </si>
  <si>
    <t>0100552</t>
  </si>
  <si>
    <t>094376551556</t>
  </si>
  <si>
    <t>0100554</t>
  </si>
  <si>
    <t>094376551594</t>
  </si>
  <si>
    <t>0100609</t>
  </si>
  <si>
    <t>094376551600</t>
  </si>
  <si>
    <t>0100637</t>
  </si>
  <si>
    <t>094376551624</t>
  </si>
  <si>
    <t>0100644</t>
  </si>
  <si>
    <t>094376551631</t>
  </si>
  <si>
    <t>0100653</t>
  </si>
  <si>
    <t>094376551662</t>
  </si>
  <si>
    <t>0100676</t>
  </si>
  <si>
    <t>094376551709</t>
  </si>
  <si>
    <t>0100707</t>
  </si>
  <si>
    <t>094376551693</t>
  </si>
  <si>
    <t>0100709</t>
  </si>
  <si>
    <t>094376551723</t>
  </si>
  <si>
    <t>0100719</t>
  </si>
  <si>
    <t>094376551747</t>
  </si>
  <si>
    <t>0100722</t>
  </si>
  <si>
    <t>094376955538</t>
  </si>
  <si>
    <t>0100723</t>
  </si>
  <si>
    <t>094376955521</t>
  </si>
  <si>
    <t>0100725</t>
  </si>
  <si>
    <t>094376551761</t>
  </si>
  <si>
    <t>0100726</t>
  </si>
  <si>
    <t>094376551778</t>
  </si>
  <si>
    <t>0100730</t>
  </si>
  <si>
    <t>094376551785</t>
  </si>
  <si>
    <t>0100731</t>
  </si>
  <si>
    <t>094376551792</t>
  </si>
  <si>
    <t>0100733</t>
  </si>
  <si>
    <t>094376551808</t>
  </si>
  <si>
    <t>0100744</t>
  </si>
  <si>
    <t>094376551112</t>
  </si>
  <si>
    <t>0100125</t>
  </si>
  <si>
    <t>094376551136</t>
  </si>
  <si>
    <t>0100263</t>
  </si>
  <si>
    <t>094376551242</t>
  </si>
  <si>
    <t>0100294</t>
  </si>
  <si>
    <t>094376551341</t>
  </si>
  <si>
    <t>0100379</t>
  </si>
  <si>
    <t>094376955545</t>
  </si>
  <si>
    <t>0100448</t>
  </si>
  <si>
    <t>094376955590</t>
  </si>
  <si>
    <t>0100460</t>
  </si>
  <si>
    <t>094376955637</t>
  </si>
  <si>
    <t>0100537</t>
  </si>
  <si>
    <t>094376551648</t>
  </si>
  <si>
    <t>0100667</t>
  </si>
  <si>
    <t>094376551655</t>
  </si>
  <si>
    <t>0100672</t>
  </si>
  <si>
    <t>094376551099</t>
  </si>
  <si>
    <t>0100137</t>
  </si>
  <si>
    <t>094376955569</t>
  </si>
  <si>
    <t>0100140</t>
  </si>
  <si>
    <t>094376551280</t>
  </si>
  <si>
    <t>0100321</t>
  </si>
  <si>
    <t>094376551426</t>
  </si>
  <si>
    <t>0100459</t>
  </si>
  <si>
    <t>094376551440</t>
  </si>
  <si>
    <t>0100466</t>
  </si>
  <si>
    <t>094376553642</t>
  </si>
  <si>
    <t>0100479</t>
  </si>
  <si>
    <t>094376551457</t>
  </si>
  <si>
    <t>0100489</t>
  </si>
  <si>
    <t>094376551464</t>
  </si>
  <si>
    <t>0100491</t>
  </si>
  <si>
    <t>094376551471</t>
  </si>
  <si>
    <t>0100502</t>
  </si>
  <si>
    <t>094376551495</t>
  </si>
  <si>
    <t>0100507</t>
  </si>
  <si>
    <t>094376551518</t>
  </si>
  <si>
    <t>0100545</t>
  </si>
  <si>
    <t>094376551525</t>
  </si>
  <si>
    <t>0100547</t>
  </si>
  <si>
    <t>094376955668</t>
  </si>
  <si>
    <t>0100649</t>
  </si>
  <si>
    <t>094376551150</t>
  </si>
  <si>
    <t>0100178</t>
  </si>
  <si>
    <t>094376551167</t>
  </si>
  <si>
    <t>0100180</t>
  </si>
  <si>
    <t>094376551198</t>
  </si>
  <si>
    <t>0100190</t>
  </si>
  <si>
    <t>094376551204</t>
  </si>
  <si>
    <t>0100191</t>
  </si>
  <si>
    <t>094376551211</t>
  </si>
  <si>
    <t>0100192</t>
  </si>
  <si>
    <t>094376551310</t>
  </si>
  <si>
    <t>0100347</t>
  </si>
  <si>
    <t>094376551563</t>
  </si>
  <si>
    <t>0100576</t>
  </si>
  <si>
    <t>094376551570</t>
  </si>
  <si>
    <t>0100587</t>
  </si>
  <si>
    <t>094376902327</t>
  </si>
  <si>
    <t>0190833​</t>
  </si>
  <si>
    <r>
      <t>0190835</t>
    </r>
    <r>
      <rPr>
        <sz val="13"/>
        <color rgb="FF000000"/>
        <rFont val="Inter"/>
        <charset val="1"/>
      </rPr>
      <t>​</t>
    </r>
  </si>
  <si>
    <r>
      <t>0190836</t>
    </r>
    <r>
      <rPr>
        <sz val="13"/>
        <color rgb="FF000000"/>
        <rFont val="Inter"/>
        <charset val="1"/>
      </rPr>
      <t>​</t>
    </r>
  </si>
  <si>
    <t>0190834​​</t>
  </si>
  <si>
    <t>LES OFFRES SPÉCIALES AQUARELLE</t>
  </si>
  <si>
    <t>3013643014454</t>
  </si>
  <si>
    <t xml:space="preserve">Tarif € HT remise client </t>
  </si>
  <si>
    <t>Aquarelle Cotman - page 4</t>
  </si>
  <si>
    <t>Aquarelle Professionnelle - page 3</t>
  </si>
  <si>
    <t>A PARTIR DE 500€ D'ACHAT EN COULEURS A L'UNITE</t>
  </si>
  <si>
    <t>94376901658</t>
  </si>
  <si>
    <t>50902088</t>
  </si>
  <si>
    <t>NOUVEAU - COULEUR CONCOURS AQUARELLE 2025</t>
  </si>
  <si>
    <t>Série</t>
  </si>
  <si>
    <t>NOUVEAU</t>
  </si>
  <si>
    <t>0190815</t>
  </si>
  <si>
    <t>884955080047</t>
  </si>
  <si>
    <t>0190100</t>
  </si>
  <si>
    <t>884955033166</t>
  </si>
  <si>
    <t>094376970265</t>
  </si>
  <si>
    <t>884955095157</t>
  </si>
  <si>
    <t>884955095164</t>
  </si>
  <si>
    <t>884955095171</t>
  </si>
  <si>
    <t>884955095188</t>
  </si>
  <si>
    <t>884955095195</t>
  </si>
  <si>
    <t>884955095201</t>
  </si>
  <si>
    <t>884955095324</t>
  </si>
  <si>
    <t>884955095331</t>
  </si>
  <si>
    <t>884955095348</t>
  </si>
  <si>
    <t>884955095355</t>
  </si>
  <si>
    <t>884955095362</t>
  </si>
  <si>
    <t>884955095379</t>
  </si>
  <si>
    <t>884955095386</t>
  </si>
  <si>
    <t>884955095393</t>
  </si>
  <si>
    <t>Offre complémentaire de 20% à partir de 500€ d'achat</t>
  </si>
  <si>
    <t>884955097045</t>
  </si>
  <si>
    <t>884955097052</t>
  </si>
  <si>
    <t>884955097069</t>
  </si>
  <si>
    <t>GODET</t>
  </si>
  <si>
    <t>094376901658</t>
  </si>
  <si>
    <t>1/2 GODET</t>
  </si>
  <si>
    <t>Offre complémentaire de 20% à partir de 30 tubes achetés par format</t>
  </si>
  <si>
    <t>A PARTIR DE 30 TUBES ACHETÉS PAR FORMAT</t>
  </si>
  <si>
    <t xml:space="preserve">TOTAL  </t>
  </si>
  <si>
    <t xml:space="preserve">REMISE COMPLÉMENTAIRE DE 45%                                                       </t>
  </si>
  <si>
    <t xml:space="preserve">A PARTIR DE 100 ASSORTIMENTS ACHETÉS </t>
  </si>
  <si>
    <t>Pinceaux Foundation - page 7</t>
  </si>
  <si>
    <t>Offre complémentaire de 45% à partir de 100 assortiments achetés</t>
  </si>
  <si>
    <t>*884955017487*</t>
  </si>
  <si>
    <t>*884955017449*</t>
  </si>
  <si>
    <t>*884955017579*</t>
  </si>
  <si>
    <t>*884955017524*</t>
  </si>
  <si>
    <t>2821761</t>
  </si>
  <si>
    <t>*884955017654*</t>
  </si>
  <si>
    <t>*884955017616*</t>
  </si>
  <si>
    <t>*884955017739*</t>
  </si>
  <si>
    <t>*884955017692*</t>
  </si>
  <si>
    <t>*884955017814*</t>
  </si>
  <si>
    <t>*884955017777*</t>
  </si>
  <si>
    <t>*884955017890*</t>
  </si>
  <si>
    <t>*884955017852*</t>
  </si>
  <si>
    <t>*884955017975*</t>
  </si>
  <si>
    <t>*884955017937*</t>
  </si>
  <si>
    <t>884955017937</t>
  </si>
  <si>
    <t>2821766</t>
  </si>
  <si>
    <t>*884955017395*</t>
  </si>
  <si>
    <t>*884955017319*</t>
  </si>
  <si>
    <t>*884955018057*</t>
  </si>
  <si>
    <t>*884955018019*</t>
  </si>
  <si>
    <t>*884955018132*</t>
  </si>
  <si>
    <t>*884955018095*</t>
  </si>
  <si>
    <t>Références exclusivement pour la Belgique</t>
  </si>
  <si>
    <t>Sets Aquarelle Professionnelle</t>
  </si>
  <si>
    <t>Sets Aquarelle Cotman</t>
  </si>
  <si>
    <t>Sets Aquarelle fine</t>
  </si>
  <si>
    <t xml:space="preserve">Additifs aquarelle </t>
  </si>
  <si>
    <t xml:space="preserve">Papier Aquarelle </t>
  </si>
  <si>
    <t>W&amp;N PRO WATERCOLOUR 12 HP SET DE POCHE EXTERIEUR</t>
  </si>
  <si>
    <t>W&amp;N PRO WATERCOLOUR 12 HP BOITE METAL VOYAGE PERSONNALISABLE</t>
  </si>
  <si>
    <t>W&amp;N PRO WATERCOLOUR 14 HP SET D'EXTERIEUR</t>
  </si>
  <si>
    <t>W&amp;N PRO WATERCOLOUR 24 HP BOITE METAL DE VOYAGE COMPLETE</t>
  </si>
  <si>
    <t>W&amp;N PRO WATERCOLOUR 12 TBE BOITE METAL DE VOYAGE</t>
  </si>
  <si>
    <t>W&amp;N PRO WATERCOLOUR HP BOITE VOYAGE VIDE</t>
  </si>
  <si>
    <t>W&amp;N COTMAN AQUARELLE SET D'ATELIER</t>
  </si>
  <si>
    <t>W&amp;N COTMAN AQUARELLE SET DE POCHE 8 1/2 GODETS PORTRAIT</t>
  </si>
  <si>
    <t>W&amp;N COTMAN AQUARELLE SET DE POCHE 8 1/2 GODETS FLORAL</t>
  </si>
  <si>
    <t>W&amp;N COTMAN AQUARELLE SET DE POCHE 8 1/2 GODETS CIEL</t>
  </si>
  <si>
    <t>W&amp;N COTMAN AQUARELLE SET DE POCHE 8 1/2 GODETS PAYSAGE</t>
  </si>
  <si>
    <t>W&amp;N COTMAN AQUARELLE SET DE POCHE ESQUISSE</t>
  </si>
  <si>
    <t>W&amp;N COTMAN AQUARELLE SET DE POCHE AVEC PALETTE</t>
  </si>
  <si>
    <t>W&amp;N COTMAN AQUARELLE SET DE POCHE PINCEAU RESERVOIR D'EAU</t>
  </si>
  <si>
    <t>W&amp;N COTMAN AQUARELLE SET DE VOYAGE EXTERIEUR</t>
  </si>
  <si>
    <t>W&amp;N COTMAN AQUARELLE SET D'EXTERIEUR</t>
  </si>
  <si>
    <t>W&amp;N COTMAN AQUARELLE SET DE POCHE COMPLET</t>
  </si>
  <si>
    <t>W&amp;N COTMAN AQUARELLE BOITE METAL DE VOYAGE COMPLETE</t>
  </si>
  <si>
    <t>W&amp;N COTMAN AQUARELLE SET DE VOYAGE</t>
  </si>
  <si>
    <t>W&amp;N COTMAN AQUARELLE SET PALETTE DE 10 TUBES</t>
  </si>
  <si>
    <t>W&amp;N COTMAN AQUARELLE COLLECTION DE 12 TUBES</t>
  </si>
  <si>
    <t>W&amp;N COTMAN AQUARELLE PACK 12 SETS DE POCHE ESQUISSE</t>
  </si>
  <si>
    <t>W&amp;N COTMAN AQUARELLE METALLIC POCKET SET 8 1/2 GODETS</t>
  </si>
  <si>
    <t>W&amp;N COTMAN AQUARELLE METALLIC COLLECTION SET 6 TUBES</t>
  </si>
  <si>
    <t>LB FINE AQUARELLE COFFRET DE 12 1/2G</t>
  </si>
  <si>
    <t>LB FINE AQUARELLE COFFRET DE 24 1/2G</t>
  </si>
  <si>
    <t>LB FINE AQUARELLE COFFRET DE 40 1/2G</t>
  </si>
  <si>
    <t>W&amp;N ADDITIF AQUARELLE MEDIUM POUR MELG 75ML V2</t>
  </si>
  <si>
    <t>W&amp;N ADDITIF AQUARELLE FLUIDE A MASQUER INCOLORE 75ML V2</t>
  </si>
  <si>
    <t>W&amp;N ADDITIF AQUARELLE MEDIUM DE GRANULATION 75ML V2</t>
  </si>
  <si>
    <t>W&amp;N ADDITIF AQUARELLE GOMME ARABIQUE 75ML V2</t>
  </si>
  <si>
    <t>W&amp;N ADDITIF AQUARELLE MEDIUM IRIDESCENT 75ML V2</t>
  </si>
  <si>
    <t>W&amp;N ADDITIF AQUARELLE PREPARATION PR ECLAIRCISSEMENT 75ML V2</t>
  </si>
  <si>
    <t>W&amp;N ADDITIF AQUARELLE FIEL DE BOEUF LIQUIDE 75ML V2</t>
  </si>
  <si>
    <t>W&amp;N ADDITIF AQUARELLE FIEL DE BOEUF LIQUIDE 75ML BEL</t>
  </si>
  <si>
    <t>W&amp;N ADDITIF AQUARELLE FLUIDE A MASQUER COLORE 75ML V2</t>
  </si>
  <si>
    <t>W&amp;N ADDITIF AQUARELLE FLUIDE A MASQUER PERMANENT 75ML V2</t>
  </si>
  <si>
    <t>W&amp;N ADDITIF AQUARELLE MEDIUM DE TEXTURE 75ML V2</t>
  </si>
  <si>
    <t>W&amp;N COTMAN PINCEAU AQUARELLE MANCHE COURT X3 ROND 1/3/5</t>
  </si>
  <si>
    <t>W&amp;N COTMAN PINCEAU AQUARELLE MANCHE COURT X3 ROND 0/4/8</t>
  </si>
  <si>
    <t>W&amp;N COTMAN PINCEAU MANC COURT X3 ROND 2/LAVIS PLAT 6/EVENT 4</t>
  </si>
  <si>
    <t>W&amp;N COTMAN PINCEAU AQUARELLE MANCHE COURT X5</t>
  </si>
  <si>
    <t>W&amp;N COTMAN PINCEAU MANCHE COURT X4 SERIE 111 1/4/6 SERIE 666</t>
  </si>
  <si>
    <t>W&amp;N PAPIER AQUA PRO BLOC SPIRALE GRAINFIN300G 12,7X17,8CM15F</t>
  </si>
  <si>
    <t>W&amp;N PAPIER AQUA PRO BLOC 4CO GR SATINE 300G 17,8X25,4CM20F</t>
  </si>
  <si>
    <t>W&amp;N PAPIER AQUA PRO BLOC 4CO GR SATINE 300G 22,9X30,5CM20F</t>
  </si>
  <si>
    <t>W&amp;N PAPIER AQUA PRO BLOC 4CO GR SATINE 300G 25,4X35,6CM20F</t>
  </si>
  <si>
    <t>W&amp;N PAPIER AQUA PRO BLOC 4CO GR SATINE 300G 30,5X40,6CM20F</t>
  </si>
  <si>
    <t>W&amp;N PAPIER AQUA BLOC GRAIN FIN 300G A4 12 FEUILLES</t>
  </si>
  <si>
    <t>W&amp;N PAPIER AQUA BLOC GRAIN FIN 300G A3 12 FEUILLES</t>
  </si>
  <si>
    <t>W&amp;N PAPIER AQUA BLOC GRAIN FIN 300G A5 12 FEUILLES</t>
  </si>
  <si>
    <t>LB STUDIO AQUARELLE PAPIER PAD A5</t>
  </si>
  <si>
    <t>LB STUDIO AQUARELLE PAPIER PAD A4</t>
  </si>
  <si>
    <t>W&amp;N STUDIO COLLECTION CRAYON AQUARELLABLE X12 BOITE METAL</t>
  </si>
  <si>
    <t>W&amp;N STUDIO COLLECTION CRAYONS AQUARELLABLE X24 BOITE METAL</t>
  </si>
  <si>
    <t>W&amp;N STUDIO COLLECTION CRAYONS AQUARELLABLE X48 BOITE METAL</t>
  </si>
  <si>
    <t>W&amp;N STUDIO COLLECTION CRAYONS AQUARELLABLE X72 BOITE METAL</t>
  </si>
  <si>
    <t>W&amp;N STUDIO COLLECTION CRAYONS ASSORTIS X45P COFFRET</t>
  </si>
  <si>
    <t>W&amp;N STUDIO COLLECTION CRAYONS AQUARELLABLE X48 +2ACC COFFRET</t>
  </si>
  <si>
    <t>W&amp;N STUDIO COLLECTION CRAYONS AQUARELLABLE X50 COFFRET</t>
  </si>
  <si>
    <t>W&amp;N PROMARKER WATERCOLOUR SET X 6 MARQUEURS SET 1</t>
  </si>
  <si>
    <t>W&amp;N PROMARKER WATERCOLOUR SET X 6 MARQUEURS TONS FLORAUX</t>
  </si>
  <si>
    <t>W&amp;N PROMARKER WATERCOLOUR SET X 6 MARQUEURS TONS DE CIEL</t>
  </si>
  <si>
    <t>W&amp;N PROMARKER WATERCOLOUR SET X 6 MARQUEURS TONS FEUILLAGE</t>
  </si>
  <si>
    <t>W&amp;N PROMARKER WATERCOLOUR SET X 12 MARQUEURS TONS PAYSAGE</t>
  </si>
  <si>
    <t>W&amp;N PROMARKER WATERCOLOUR SET X 12 MARQUEURS SET 1</t>
  </si>
  <si>
    <t>W&amp;N PROMARKER WATERCOLOUR SET X24</t>
  </si>
  <si>
    <t>VIV COLORSHEETS ORIGINAL SINGLE SET</t>
  </si>
  <si>
    <t>VIV COLORSHEETS PRINTEMPS SET</t>
  </si>
  <si>
    <t>VIV COLORSHEETS METALLIQUE SET</t>
  </si>
  <si>
    <t>VIV COLORSHEETS ORIGINAL SKETCHER SET</t>
  </si>
  <si>
    <t>VIV SKETCHBOOK - A5 COTON</t>
  </si>
  <si>
    <t>VIV SKETCHBOOK - CARRE COTON</t>
  </si>
  <si>
    <t>VIV SKETCHBOOK - A5 IVOIRE</t>
  </si>
  <si>
    <t>VIV SKETCHBOOK - CARRE IVOIRE</t>
  </si>
  <si>
    <t>VIV TRAVEL PAINT KIT - A6</t>
  </si>
  <si>
    <t>VIV TRAVEL PAINT KIT - A5</t>
  </si>
  <si>
    <t>VIV SKETCHPAD - A6</t>
  </si>
  <si>
    <t>VIV SKETCHPAD - A5</t>
  </si>
  <si>
    <t>VIV WATERCOLOR PANS SET - ORIGINAL 16 COLORS</t>
  </si>
  <si>
    <t>VIV WATERCOLOR PANS SET - SPRING 16 COLORS</t>
  </si>
  <si>
    <t>VIV WATERCOLOR PANS SET - METALLICS 15 COLORS</t>
  </si>
  <si>
    <t>VIV WATERCOLOR PANS - DELUXE 24 COLORS</t>
  </si>
  <si>
    <t>W&amp;N PRO WATERCOLOUR 18 HP BOITE METAL DE VOYAGE ROW</t>
  </si>
  <si>
    <t>W&amp;N PRO WATERCOLOUR COFFRET D'ATELIER 20 PIECES</t>
  </si>
  <si>
    <t>Prix Promo</t>
  </si>
  <si>
    <t>W&amp;N PRO WATERCOLOUR 1/2G 347 JAUNE CITRON ROW</t>
  </si>
  <si>
    <t>Série 4</t>
  </si>
  <si>
    <t>W&amp;N PRO WATERCOLOUR 1/2G 025 JAUNE BISMUTH</t>
  </si>
  <si>
    <t>Série 3</t>
  </si>
  <si>
    <t>W&amp;N PRO WATERCOLOUR 1/2G 086 JAUNE CADMIUM CITRON ROW</t>
  </si>
  <si>
    <t>W&amp;N PRO WATERCOLOUR 1/2G 898 CITRON SANS CADMIUM</t>
  </si>
  <si>
    <t>W&amp;N PRO WATERCOLOUR 1/2G 722 JAUNE CITRON WINSOR</t>
  </si>
  <si>
    <t>Série 1</t>
  </si>
  <si>
    <t>W&amp;N PRO WATERCOLOUR 1/2G 730 JAUNE WINSOR</t>
  </si>
  <si>
    <t>W&amp;N PRO WATERCOLOUR 1/2G 348 JAUNE CITRON FONCE</t>
  </si>
  <si>
    <t>Série 2</t>
  </si>
  <si>
    <t>W&amp;N PRO WATERCOLOUR 1/2G NUANCE AUREOLINE</t>
  </si>
  <si>
    <t>W&amp;N PRO WATERCOLOUR 1/2G 653 JAUNE TRANSPARENT</t>
  </si>
  <si>
    <t>W&amp;N PRO WATERCOLOUR 1/2G 118 JAUNE DE CADMIUM PALE ROW</t>
  </si>
  <si>
    <t>W&amp;N PRO WATERCOLOUR 1/2G 907 JAUNE PALE SANS CADMIUM</t>
  </si>
  <si>
    <t>W&amp;N PRO WATERCOLOUR 1/2G 649 JAUNE TURNER</t>
  </si>
  <si>
    <t>W&amp;N PRO WATERCOLOUR 1/2G 267 GOMME GUTTE</t>
  </si>
  <si>
    <t>W&amp;N PRO WATERCOLOUR 1/2G 108 JAUNE DE CADMIUM ROW</t>
  </si>
  <si>
    <t>W&amp;N PRO WATERCOLOUR 1/2G 890 JAUNE SANS CADMIUM</t>
  </si>
  <si>
    <t>W&amp;N PRO WATERCOLOUR 1/2G 731 JAUNE WINSOR FONCE</t>
  </si>
  <si>
    <t>W&amp;N PRO WATERCOLOUR 1/2G 319 JAUNE INDIEN</t>
  </si>
  <si>
    <t>W&amp;N PRO WATERCOLOUR 1/2G 111 JAUNE DE CADIUM FONCE ROW</t>
  </si>
  <si>
    <t>W&amp;N PRO WATERCOLOUR 1/2G 891 JAUNE FONCE SANS CADMIUM</t>
  </si>
  <si>
    <t>W&amp;N PRO WATERCOLOUR 1/2G 089 ORANGE DE CADMIUM ROW</t>
  </si>
  <si>
    <t>W&amp;N PRO WATERCOLOUR 1/2G 899 ORANGE SANS CADMIUM</t>
  </si>
  <si>
    <t>W&amp;N PRO WATERCOLOUR 1/2G 724 ORANGE WINSOR</t>
  </si>
  <si>
    <t>W&amp;N PRO WATERCOLOUR 1/2G 723 ORANGE WINSOR NUANCE ROUGE</t>
  </si>
  <si>
    <t>W&amp;N PRO WATERCOLOUR 1/2G ORANGE DE FIELD</t>
  </si>
  <si>
    <t>W&amp;N PRO WATERCOLOUR 1/2G 650 ORANGE TRANSPARENT</t>
  </si>
  <si>
    <t>W&amp;N PRO WATERCOLOUR 1/2G 106 ECARLATE DE CADIUM</t>
  </si>
  <si>
    <t>W&amp;N PRO WATERCOLOUR 1/2G 903 ECARLATE SANS CADMIUM</t>
  </si>
  <si>
    <t>W&amp;N PRO WATERCOLOUR 1/2G 603 LAQUE ECARLATE ROW</t>
  </si>
  <si>
    <t>W&amp;N PRO WATERCOLOUR 1/2G 094 ROUGE DE CADMIUM ROW</t>
  </si>
  <si>
    <t>W&amp;N PRO WATERCOLOUR 1/2G 901 ROUGE SANS CADMIUM</t>
  </si>
  <si>
    <t>W&amp;N PRO WATERCOLOUR 1/2G 097 ROUGE CADMIUM FONCE ROW</t>
  </si>
  <si>
    <t>W&amp;N PRO WATERCOLOUR 1/2G 726 ROUGE WINSOR</t>
  </si>
  <si>
    <t>W&amp;N PRO WATERCOLOUR 1/2G 576 ROSE DORE</t>
  </si>
  <si>
    <t>W&amp;N PRO WATERCOLOUR 1/2G 548 ROUGE QUINACRIDONE</t>
  </si>
  <si>
    <t>W&amp;N PRO WATERCOLOUR 1/2G 725 ROUGE WINSOR FONCE</t>
  </si>
  <si>
    <t>W&amp;N PRO WATERCOLOUR 1/2G 466 ALIZARINE CRAMOISIE PERMANENTE</t>
  </si>
  <si>
    <t>W&amp;N PRO WATERCOLOUR 1/2G 004 ALIZARINE CRAMOISIE</t>
  </si>
  <si>
    <t>W&amp;N PRO WATERCOLOUR 1/2G 479 CARMIN PERMANENT</t>
  </si>
  <si>
    <t>W&amp;N PRO WATERCOLOUR 1/2G 502 ROSE PERMANENT</t>
  </si>
  <si>
    <t>W&amp;N PRO WATERCOLOUR 1/2G 587 GARANCE ROSE VERITABLE ROW</t>
  </si>
  <si>
    <t>W&amp;N PRO WATERCOLOUR 1/2G 448 ROSE OPERA ROW</t>
  </si>
  <si>
    <t>W&amp;N PRO WATERCOLOUR 1/2G 545 MAGENTA QUINACRIDONE</t>
  </si>
  <si>
    <t>W&amp;N PRO WATERCOLOUR 1/2G 489 MAGENTA PERMANENT</t>
  </si>
  <si>
    <t>W&amp;N PRO WATERCOLOUR 1/2G 192 VIOLET COBALT ROW</t>
  </si>
  <si>
    <t>W&amp;N PRO WATERCOLOUR 1/2G 491 MAUVE PERMANENT</t>
  </si>
  <si>
    <t>W&amp;N PRO WATERCOLOUR 1/2G 550 QUINACRIDONE VIOLET</t>
  </si>
  <si>
    <t>W&amp;N PRO WATERCOLOUR 1/2G POURPRE TYRIEN</t>
  </si>
  <si>
    <t>W&amp;N PRO WATERCOLOUR 1/2G 672 VIOLET OUTREMER</t>
  </si>
  <si>
    <t>W&amp;N PRO WATERCOLOUR 1/2G 733 VIOLET WINSOR DIOXAZINE</t>
  </si>
  <si>
    <t>W&amp;N PRO WATERCOLOUR 1/2G 321 BLEU D INDANTHRENE</t>
  </si>
  <si>
    <t>W&amp;N PRO WATERCOLOUR 1/2G 180 BLEU DE COBALT  FONCE ROW</t>
  </si>
  <si>
    <t>W&amp;N PRO WATERCOLOUR 1/2G 263 OUTREMER FRANCAIS</t>
  </si>
  <si>
    <t>W&amp;N PRO WATERCOLOUR 1/2G 710 SMALT BLEU DUMONT</t>
  </si>
  <si>
    <t>W&amp;N PRO WATERCOLOUR 1/2G 667 VERT OUTREMER</t>
  </si>
  <si>
    <t>W&amp;N PRO WATERCOLOUR 1/2G 178 BLEU DE COBALT ROW</t>
  </si>
  <si>
    <t>W&amp;N PRO WATERCOLOUR 1/2G 709 BLEU WINSOR NUANCE ROUGE</t>
  </si>
  <si>
    <t>W&amp;N PRO WATERCOLOUR 1/2G 010 BLEU ANVERS</t>
  </si>
  <si>
    <t>W&amp;N PRO WATERCOLOUR 1/2G 538 BLEU DE PRUSSE</t>
  </si>
  <si>
    <t>W&amp;N PRO WATERCOLOUR 1/2G 707 BLEU WINSOR NUANCE VERTE</t>
  </si>
  <si>
    <t>W&amp;N PRO WATERCOLOUR 1/2G 140 BLEU CERULEUM NUANCE ROUGE</t>
  </si>
  <si>
    <t>W&amp;N PRO WATERCOLOUR 1/2G 137 BLEU DE CERULEUM</t>
  </si>
  <si>
    <t>W&amp;N PRO WATERCOLOUR 1/2G 379 BLEU MANGANESE</t>
  </si>
  <si>
    <t>W&amp;N PRO WATERCOLOUR 1/2G 526 TURQUOISE DE PHTALO</t>
  </si>
  <si>
    <t>W&amp;N PRO WATERCOLOUR 1/2G 697 VERT D EAU</t>
  </si>
  <si>
    <t>W&amp;N PRO WATERCOLOUR 1/2G 191 TURQUOISE COBALT CLAIR ROW</t>
  </si>
  <si>
    <t>W&amp;N PRO WATERCOLOUR 1/2G 190 COBALT TURQUOISE ROW</t>
  </si>
  <si>
    <t>W&amp;N PRO WATERCOLOUR 1/2G 185 VERT DE COBALT FONCE ROW</t>
  </si>
  <si>
    <t>W&amp;N PRO WATERCOLOUR 1/2G 184 VERT COBALT ROW</t>
  </si>
  <si>
    <t>W&amp;N PRO WATERCOLOUR 1/2G 719 VERT BLEU WINSOR</t>
  </si>
  <si>
    <t>W&amp;N PRO WATERCOLOUR 1/2G NUANCE DE VERT DE GUIGNET</t>
  </si>
  <si>
    <t>W&amp;N PRO WATERCOLOUR 1/2G 721 VERT WINSOR NUANCE JAUNE</t>
  </si>
  <si>
    <t>W&amp;N PRO WATERCOLOUR 1/2G VERT CINABRE</t>
  </si>
  <si>
    <t>W&amp;N PRO WATERCOLOUR 1/2G 637 TERRE VERTE</t>
  </si>
  <si>
    <t>W&amp;N PRO WATERCOLOUR 1/2G 460 VERT DE PERYLENE</t>
  </si>
  <si>
    <t>W&amp;N PRO WATERCOLOUR 1/2G 459 OXYDE DE CHROME</t>
  </si>
  <si>
    <t>W&amp;N PRO WATERCOLOUR 1/2G 311 VERT DE HOOKER</t>
  </si>
  <si>
    <t>W&amp;N PRO WATERCOLOUR 1/2G 503 VERT DE VESSIE PERMANENT</t>
  </si>
  <si>
    <t>W&amp;N PRO WATERCOLOUR 1/2G 447 VERT OLIVE</t>
  </si>
  <si>
    <t>W&amp;N PRO WATERCOLOUR 1/2G 638 TERRE VERTE NUANCE JAUNE</t>
  </si>
  <si>
    <t>W&amp;N PRO WATERCOLOUR 1/2G 294 VERT DORE ROW</t>
  </si>
  <si>
    <t>W&amp;N PRO WATERCOLOUR 1/2G 422 JAUNE DE NAPLES</t>
  </si>
  <si>
    <t>W&amp;N PRO WATERCOLOUR 1/2G 425 JAUNE DE NAPLES FONCE</t>
  </si>
  <si>
    <t>W&amp;N PRO WATERCOLOUR 1/2G 745 OCRE JAUNE CLAIR</t>
  </si>
  <si>
    <t>W&amp;N PRO WATERCOLOUR 1/2G 744 OCRE JAUNE</t>
  </si>
  <si>
    <t>W&amp;N PRO WATERCOLOUR 1/2G 552 TERRE DE SIENNE NATURELLE</t>
  </si>
  <si>
    <t>W&amp;N PRO WATERCOLOUR 1/2G 285 OCRE D OR</t>
  </si>
  <si>
    <t>W&amp;N PRO WATERCOLOUR 1/2G 547 OR TRANSPARENT FONCE</t>
  </si>
  <si>
    <t>W&amp;N PRO WATERCOLOUR 1/2G 059 OCRE BRUNE</t>
  </si>
  <si>
    <t>W&amp;N PRO WATERCOLOUR 1/2G 381 BRUN MAGNESIUM</t>
  </si>
  <si>
    <t>W&amp;N PRO WATERCOLOUR 1/2G 074 TERRE DE SIENNE BRULEE</t>
  </si>
  <si>
    <t>W&amp;N PRO WATERCOLOUR 1/2G 362 ROUGE CLAIR</t>
  </si>
  <si>
    <t>W&amp;N PRO WATERCOLOUR 1/2G 678 ROUGE VENISE</t>
  </si>
  <si>
    <t>W&amp;N PRO WATERCOLOUR 1/2G 317 ROUGE INDIEN</t>
  </si>
  <si>
    <t>W&amp;N PRO WATERCOLOUR 1/2G 056 GARANCE BRUNE ROW</t>
  </si>
  <si>
    <t>W&amp;N PRO WATERCOLOUR 1/2G 537 POTERIE</t>
  </si>
  <si>
    <t>W&amp;N PRO WATERCOLOUR 1/2G 507 MARRON DE PERYLENE</t>
  </si>
  <si>
    <t>W&amp;N PRO WATERCOLOUR 1/2G 470 VIOLET DE PERYLENE</t>
  </si>
  <si>
    <t>W&amp;N PRO WATERCOLOUR 1/2G 125 VIOLET CAPUT MORTUUM</t>
  </si>
  <si>
    <t>W&amp;N PRO WATERCOLOUR 1/2G 554 TERRE D OMBRE NATURELLE</t>
  </si>
  <si>
    <t>W&amp;N PRO WATERCOLOUR 1/2G 076 TERRE D'OMBRE BRULEE</t>
  </si>
  <si>
    <t>W&amp;N PRO WATERCOLOUR 1/2G 676 BRUN VAN DYCK</t>
  </si>
  <si>
    <t>W&amp;N PRO WATERCOLOUR 1/2G 609 SEPIA</t>
  </si>
  <si>
    <t>W&amp;N PRO WATERCOLOUR 1/2G 322 INDIGO</t>
  </si>
  <si>
    <t>W&amp;N PRO WATERCOLOUR 1/2G 465 GRIS DE PAYNE</t>
  </si>
  <si>
    <t>W&amp;N PRO WATERCOLOUR 1/2G 430 TEINTE NEUTRE</t>
  </si>
  <si>
    <t>W&amp;N PRO WATERCOLOUR 1/2G 331 NOIR IVOIRE</t>
  </si>
  <si>
    <t>W&amp;N PRO WATERCOLOUR 1/2G 337 NOIR FUMEE</t>
  </si>
  <si>
    <t>W&amp;N PRO WATERCOLOUR 1/2G 386 NOIR DE MARS</t>
  </si>
  <si>
    <t>W&amp;N PRO WATERCOLOUR 1/2G GRIS D OSTWALD</t>
  </si>
  <si>
    <t>W&amp;N PRO WATERCOLOUR 1/2G 217 GRIS DAVY</t>
  </si>
  <si>
    <t>W&amp;N PRO WATERCOLOUR 1/2G GRIS MINERAL</t>
  </si>
  <si>
    <t>W&amp;N PRO WATERCOLOUR 1/2G CENDRE ULTRAMARINE</t>
  </si>
  <si>
    <t>W&amp;N PRO WATERCOLOUR 1/2G 150 BLANC DE CHINE ROW</t>
  </si>
  <si>
    <t>W&amp;N PRO WATERCOLOUR 1/2G 644 BLANC DE TITANE</t>
  </si>
  <si>
    <t>W&amp;N PRO WATERCOLOUR GODET 347 JAUNE CITRON</t>
  </si>
  <si>
    <t>W&amp;N PRO WATERCOLOUR GODET 722 JAUNE CITRON WINSOR</t>
  </si>
  <si>
    <t>W&amp;N PRO WATERCOLOUR GODET 730 JAUNE WINSOR</t>
  </si>
  <si>
    <t>W&amp;N PRO WATERCOLOUR GODET 653 JAUNE TRANSPARENT</t>
  </si>
  <si>
    <t>W&amp;N PRO WATERCOLOUR GODET 649 JAUNE TURNER</t>
  </si>
  <si>
    <t>W&amp;N PRO WATERCOLOUR GODET 267 NELLE GOMME GUTTE</t>
  </si>
  <si>
    <t>W&amp;N PRO WATERCOLOUR GODET 731 JAUNE WINSOR FONCE</t>
  </si>
  <si>
    <t>W&amp;N PRO WATERCOLOUR GODET 319 JAUNE INDIEN</t>
  </si>
  <si>
    <t>W&amp;N PRO WATERCOLOUR GODET 723 ORANGE WINSOR NUANCE ROUGE</t>
  </si>
  <si>
    <t>W&amp;N PRO WATERCOLOUR GODET 726 ROUGE WINSOR</t>
  </si>
  <si>
    <t>W&amp;N PRO WATERCOLOUR GODET 576 ROSE DORE</t>
  </si>
  <si>
    <t>W&amp;N PRO WATERCOLOUR GODET 725 ROUGE WINSOR FONCE</t>
  </si>
  <si>
    <t>W&amp;N PRO WATERCOLOUR GODET 466 ALIZARINE CRAMOISIE PERMANENTE</t>
  </si>
  <si>
    <t>W&amp;N PRO WATERCOLOUR GODET 004 ALIZARINE CRAMOISIE</t>
  </si>
  <si>
    <t>W&amp;N PRO WATERCOLOUR GODET 479 CARMIN PERMANENT</t>
  </si>
  <si>
    <t>W&amp;N PRO WATERCOLOUR GODET 502 ROSE PERMANENT</t>
  </si>
  <si>
    <t>W&amp;N PRO WATERCOLOUR GODET 587 GARANCE ROSE VERITABLE</t>
  </si>
  <si>
    <t>W&amp;N PRO WATERCOLOUR GODET 448 ROSE OPERA ROW</t>
  </si>
  <si>
    <t>W&amp;N PRO WATERCOLOUR GODET 545 MAGENTA QUINACRIDONE</t>
  </si>
  <si>
    <t>W&amp;N PRO WATERCOLOUR GODET 489 MAGENTA PERMANENT</t>
  </si>
  <si>
    <t>W&amp;N PRO WATERCOLOUR GODET 192 VIOLET COBALT</t>
  </si>
  <si>
    <t>W&amp;N PRO WATERCOLOUR GODET 491 MAUVE PERMANENT</t>
  </si>
  <si>
    <t>W&amp;N PRO WATERCOLOUR GODET 672 VIOLET OUTREMER</t>
  </si>
  <si>
    <t>W&amp;N PRO WATERCOLOUR GODET 733 VIOLET WINSOR DIOXAZINE</t>
  </si>
  <si>
    <t>W&amp;N PRO WATERCOLOUR GODET 321 BLEU D INDANTHRENE</t>
  </si>
  <si>
    <t>W&amp;N PRO WATERCOLOUR GODET 180 BLEU DE COBALT FONCE</t>
  </si>
  <si>
    <t>W&amp;N PRO WATERCOLOUR GODET 263 OUTREMER FRANCAIS</t>
  </si>
  <si>
    <t>W&amp;N PRO WATERCOLOUR GODET 667 VERT OUTREMER</t>
  </si>
  <si>
    <t>W&amp;N PRO WATERCOLOUR GODET 178 BLEU DE COBALT</t>
  </si>
  <si>
    <t>W&amp;N PRO WATERCOLOUR GODET 709 BLEU WINSOR NUANCE ROUGE</t>
  </si>
  <si>
    <t>W&amp;N PRO WATERCOLOUR GODET 010 BLEU ANVERS</t>
  </si>
  <si>
    <t>W&amp;N PRO WATERCOLOUR GODET 538 BLEU DE PRUSSE</t>
  </si>
  <si>
    <t>W&amp;N PRO WATERCOLOUR GODET 707 BLEU WINSOR NUANCE VERTE</t>
  </si>
  <si>
    <t>W&amp;N PRO WATERCOLOUR GODET 140 BLEU CERULEUM NUANCE ROUGE</t>
  </si>
  <si>
    <t>W&amp;N PRO WATERCOLOUR GODET 137 BLEU DE CERULEUM</t>
  </si>
  <si>
    <t>W&amp;N PRO WATERCOLOUR GODET 379 BLEU MANGANESE</t>
  </si>
  <si>
    <t>W&amp;N PRO WATERCOLOUR GODET 191 TURQUOISE COBALT CLAIR</t>
  </si>
  <si>
    <t>W&amp;N PRO WATERCOLOUR GODET 190 COBALT TURQUOISE</t>
  </si>
  <si>
    <t>W&amp;N PRO WATERCOLOUR GODET 719 VERT BLEU WINSOR</t>
  </si>
  <si>
    <t>W&amp;N PRO WATERCOLOUR GODET 637 TERRE VERTE</t>
  </si>
  <si>
    <t>W&amp;N PRO WATERCOLOUR GODET 460 VERT DE PERYLENE</t>
  </si>
  <si>
    <t>W&amp;N PRO WATERCOLOUR GODET 459 OXYDE DE CHROME</t>
  </si>
  <si>
    <t>W&amp;N PRO WATERCOLOUR GODET 311 VERT DE HOOKER</t>
  </si>
  <si>
    <t>W&amp;N PRO WATERCOLOUR GODET 503 VERT DE VESSIE PERMANENT</t>
  </si>
  <si>
    <t>W&amp;N PRO WATERCOLOUR GODET 447 VERT OLIVE</t>
  </si>
  <si>
    <t>W&amp;N PRO WATERCOLOUR GODET 294 VERT DORE</t>
  </si>
  <si>
    <t>W&amp;N PRO WATERCOLOUR GODET 422 JAUNE DE NAPLES</t>
  </si>
  <si>
    <t>W&amp;N PRO WATERCOLOUR GODET 425 JAUNE DE NAPLES FONCE</t>
  </si>
  <si>
    <t>W&amp;N PRO WATERCOLOUR GODET 744 OCRE JAUNE</t>
  </si>
  <si>
    <t>W&amp;N PRO WATERCOLOUR GODET 552 TERRE DE SIENNE NATURELLE</t>
  </si>
  <si>
    <t>W&amp;N PRO WATERCOLOUR GODET 547 OR TRANSPARENT FONCE</t>
  </si>
  <si>
    <t>W&amp;N PRO WATERCOLOUR GODET 074 TERRE DE SIENNE BRULEE</t>
  </si>
  <si>
    <t>W&amp;N PRO WATERCOLOUR GODET 362 ROUGE CLAIR</t>
  </si>
  <si>
    <t>W&amp;N PRO WATERCOLOUR GODET 317 ROUGE INDIEN</t>
  </si>
  <si>
    <t>W&amp;N PRO WATERCOLOUR GODET 537 POTERIE</t>
  </si>
  <si>
    <t>W&amp;N PRO WATERCOLOUR GODET 507 MARRON DE PERYLENE</t>
  </si>
  <si>
    <t>W&amp;N PRO WATERCOLOUR GODET 125 VIOLET CAPUT MORTUUM</t>
  </si>
  <si>
    <t>W&amp;N PRO WATERCOLOUR GODET 554 TERRE D'OMBRE NATURELLE</t>
  </si>
  <si>
    <t>W&amp;N PRO WATERCOLOUR GODET 076 TERRE D'OMBRE BRULEE</t>
  </si>
  <si>
    <t>W&amp;N PRO WATERCOLOUR GODET 676 BRUN VAN DYCK</t>
  </si>
  <si>
    <t>W&amp;N PRO WATERCOLOUR GODET 609 SEPIA</t>
  </si>
  <si>
    <t>W&amp;N PRO WATERCOLOUR GODET 322 INDIGO</t>
  </si>
  <si>
    <t>W&amp;N PRO WATERCOLOUR GODET 465 GRIS DE PAYNE</t>
  </si>
  <si>
    <t>W&amp;N PRO WATERCOLOUR GODET 430 TEINTE NEUTRE</t>
  </si>
  <si>
    <t>W&amp;N PRO WATERCOLOUR GODET 331 NOIR IVOIRE</t>
  </si>
  <si>
    <t>W&amp;N PRO WATERCOLOUR GODET 386 NOIR DE MARS</t>
  </si>
  <si>
    <t>W&amp;N PRO WATERCOLOUR GODET 217 GRIS DAVY</t>
  </si>
  <si>
    <t>W&amp;N PRO WATERCOLOUR GODET 150 BLANC DE CHINE</t>
  </si>
  <si>
    <t>W&amp;N PRO WATERCOLOUR GODET 644 BLANC DE TITANE</t>
  </si>
  <si>
    <t>W&amp;N PRO WATERCOLOUR 5ML 347 JAUNE CITRON ROW</t>
  </si>
  <si>
    <t>W&amp;N PRO WATERCOLOUR 5ML 025 JAUNE BISMUTH</t>
  </si>
  <si>
    <t>W&amp;N PRO WATERCOLOUR 5ML 086 JAUNE CADMIUM CITRON ROW</t>
  </si>
  <si>
    <t>W&amp;N PRO WATERCOLOUR 5ML 898 CITRON SANS CADMIUM</t>
  </si>
  <si>
    <t>W&amp;N PRO WATERCOLOUR 5ML 722 JAUNE CITRON WINSOR</t>
  </si>
  <si>
    <t>W&amp;N PRO WATERCOLOUR 5ML 730 JAUNE WINSOR</t>
  </si>
  <si>
    <t>W&amp;N PRO WATERCOLOUR 5ML 348 JAUNE CITRON FONCE</t>
  </si>
  <si>
    <t>W&amp;N PRO WATERCOLOUR 5ML NUANCE AUREOLINE</t>
  </si>
  <si>
    <t>W&amp;N PRO WATERCOLOUR 5ML 653 JAUNE TRANSPARENT</t>
  </si>
  <si>
    <t>W&amp;N PRO WATERCOLOUR 5ML 118 JAUNE DE CADMIUM PALE ROW</t>
  </si>
  <si>
    <t>W&amp;N PRO WATERCOLOUR 5ML 907 JAUNE PALE SANS CADMIUM</t>
  </si>
  <si>
    <t>W&amp;N PRO WATERCOLOUR 5ML 649 JAUNE TURNER</t>
  </si>
  <si>
    <t>W&amp;N PRO WATERCOLOUR 5ML 267 GOMME GUTTE</t>
  </si>
  <si>
    <t>W&amp;N PRO WATERCOLOUR 5ML 108 JAUNE DE CADMIUM ROW</t>
  </si>
  <si>
    <t>W&amp;N PRO WATERCOLOUR 5ML 890 JAUNE SANS CADMIUM</t>
  </si>
  <si>
    <t>W&amp;N PRO WATERCOLOUR 5ML 731 JAUNE WINSOR FONCE</t>
  </si>
  <si>
    <t>W&amp;N PRO WATERCOLOUR 5ML 319 JAUNE INDIEN</t>
  </si>
  <si>
    <t>W&amp;N PRO WATERCOLOUR 5ML 111 JAUNE DE CADMIUM FONCE ROW</t>
  </si>
  <si>
    <t>W&amp;N PRO WATERCOLOUR 5ML 891 JAUNE FONCE SANS CADMIUM</t>
  </si>
  <si>
    <t>W&amp;N PRO WATERCOLOUR 5ML 089 ORANGE DE CADMIUM ROW</t>
  </si>
  <si>
    <t>W&amp;N PRO WATERCOLOUR 5ML 899 ORANGE SANS CADMIUM</t>
  </si>
  <si>
    <t>W&amp;N PRO WATERCOLOUR 5ML 724 ORANGE WINSOR</t>
  </si>
  <si>
    <t>W&amp;N PRO WATERCOLOUR 5ML 723 ORANGE WINSOR NUANCE ROUGE</t>
  </si>
  <si>
    <t>W&amp;N PRO WATERCOLOUR 5ML ORANGE DE FIELD</t>
  </si>
  <si>
    <t>W&amp;N PRO WATERCOLOUR 5ML 650 ORANGE TRANSPARENT</t>
  </si>
  <si>
    <t>W&amp;N PRO WATERCOLOUR 5ML 106 ECARLATE DE CADIUM ROW</t>
  </si>
  <si>
    <t>W&amp;N PRO WATERCOLOUR 5ML 903 ECARLATE SANS CADMIUM</t>
  </si>
  <si>
    <t>W&amp;N PRO WATERCOLOUR 5ML 603 LAQUE ECARLATE ROW</t>
  </si>
  <si>
    <t>W&amp;N PRO WATERCOLOUR 5ML 094 ROUGE DE CADMIUM ROW</t>
  </si>
  <si>
    <t>W&amp;N PRO WATERCOLOUR 5ML 901 ROUGE SANS CADMIUM</t>
  </si>
  <si>
    <t>W&amp;N PRO WATERCOLOUR 5ML 097 ROUGE DE CADIUM FONCE ROW</t>
  </si>
  <si>
    <t>W&amp;N PRO WATERCOLOUR 5ML 895 ROUGE FONCE SANS CADMIUM</t>
  </si>
  <si>
    <t>W&amp;N PRO WATERCOLOUR 5ML 726 ROUGE WINSOR</t>
  </si>
  <si>
    <t>W&amp;N PRO WATERCOLOUR 5ML 576 ROSE DORE</t>
  </si>
  <si>
    <t>W&amp;N PRO WATERCOLOUR 5ML 548 ROUGE QUINACRIDONE</t>
  </si>
  <si>
    <t>W&amp;N PRO WATERCOLOUR 5ML 725 ROUGE WINSOR FONCE</t>
  </si>
  <si>
    <t>W&amp;N PRO WATERCOLOUR 5ML 466 ALIZARINE CRAMOISIE PERMANENTE</t>
  </si>
  <si>
    <t>W&amp;N PRO WATERCOLOUR 5ML 004 ALIZARINE CRAMOISIE</t>
  </si>
  <si>
    <t>W&amp;N PRO WATERCOLOUR 5ML 479  CARMIN PERMANENT</t>
  </si>
  <si>
    <t>W&amp;N PRO WATERCOLOUR 5ML 502 ROSE PERMANENT</t>
  </si>
  <si>
    <t>W&amp;N PRO WATERCOLOUR 5ML 587 GARANCE ROSE VERITABLE ROW</t>
  </si>
  <si>
    <t>W&amp;N PRO WATERCOLOUR 5ML 448 ROSE OPERA ROW</t>
  </si>
  <si>
    <t>W&amp;N PRO WATERCOLOUR 5ML 545 MAGENTA QUINACRIDONE</t>
  </si>
  <si>
    <t>W&amp;N PRO WATERCOLOUR 5ML 489 MAGENTA PERMANENT</t>
  </si>
  <si>
    <t>W&amp;N PRO WATERCOLOUR 5ML 192 VIOLET COBALT ROW</t>
  </si>
  <si>
    <t>W&amp;N PRO WATERCOLOUR 5ML 491 MAUVE PERMANENT</t>
  </si>
  <si>
    <t>W&amp;N PRO WATERCOLOUR 5ML 550 QUINACRIDONE VIOLET</t>
  </si>
  <si>
    <t>W&amp;N PRO WATERCOLOUR 5ML POURPRE TYRIEN</t>
  </si>
  <si>
    <t>W&amp;N PRO WATERCOLOUR 5ML 672 VIOLET OUTREMER</t>
  </si>
  <si>
    <t>W&amp;N PRO WATERCOLOUR 5ML 733 VIOLET WINSOR DIOXAZINE</t>
  </si>
  <si>
    <t>W&amp;N PRO WATERCOLOUR 5ML 321 BLEU D INDANTHRENE</t>
  </si>
  <si>
    <t>W&amp;N PRO WATERCOLOUR 5ML 180 BLEU DE COBALT FONCE ROW</t>
  </si>
  <si>
    <t>W&amp;N PRO WATERCOLOUR 5ML 263 OUTREMER FRANCAIS</t>
  </si>
  <si>
    <t>W&amp;N PRO WATERCOLOUR 5ML 710 SMALT BLEU DUMONT</t>
  </si>
  <si>
    <t>W&amp;N PRO WATERCOLOUR 5ML 667 VERT OUTREMER</t>
  </si>
  <si>
    <t>W&amp;N PRO WATERCOLOUR 5ML 178 BLEU DE COBALT ROW</t>
  </si>
  <si>
    <t>W&amp;N PRO WATERCOLOUR 5ML 709 BLEU WINSOR NUANCE ROUGE</t>
  </si>
  <si>
    <t>W&amp;N PRO WATERCOLOUR 5ML 010 BLEU ANVERS</t>
  </si>
  <si>
    <t>W&amp;N PRO WATERCOLOUR 5ML 538 BLEU DE PRUSSE</t>
  </si>
  <si>
    <t>W&amp;N PRO WATERCOLOUR 5ML 707 BLEU WINSOR NUANCE VERTE</t>
  </si>
  <si>
    <t>W&amp;N PRO WATERCOLOUR 5ML 140 BLEU CERULEUM NUANCE ROUGE</t>
  </si>
  <si>
    <t>W&amp;N PRO WATERCOLOUR 5ML 137 BLEU DE CERULEUM</t>
  </si>
  <si>
    <t>W&amp;N PRO WATERCOLOUR 5ML 379 BLEU MANGANESE</t>
  </si>
  <si>
    <t>W&amp;N PRO WATERCOLOUR 5ML 526 TURQUOISE DE PHTALO</t>
  </si>
  <si>
    <t>W&amp;N PRO WATERCOLOUR 5ML 697 VERT D EAU</t>
  </si>
  <si>
    <t>W&amp;N PRO WATERCOLOUR 5ML 191 TURQUOISE COBALT CLAIR ROW</t>
  </si>
  <si>
    <t>W&amp;N PRO WATERCOLOUR 5ML 190 COBALT TURQUOISE ROW</t>
  </si>
  <si>
    <t>W&amp;N PRO WATERCOLOUR 5ML 185 VERT DE COBALT FONCE ROW</t>
  </si>
  <si>
    <t>W&amp;N PRO WATERCOLOUR 5ML 184 VERT COBALT ROW</t>
  </si>
  <si>
    <t>W&amp;N PRO WATERCOLOUR 5ML 719 VERT BLEU WINSOR</t>
  </si>
  <si>
    <t>W&amp;N PRO WATERCOLOUR 5ML NUANCE DE VERT DE GUIGNET</t>
  </si>
  <si>
    <t>W&amp;N PRO WATERCOLOUR 5ML 721 VERT WINSOR NUANCE JAUNE</t>
  </si>
  <si>
    <t>W&amp;N PRO WATERCOLOUR 5ML VERT CINABRE</t>
  </si>
  <si>
    <t>W&amp;N PRO WATERCOLOUR 5ML 637 TERRE VERTE</t>
  </si>
  <si>
    <t>W&amp;N PRO WATERCOLOUR 5ML 460 VERT DE PERYLENE</t>
  </si>
  <si>
    <t>W&amp;N PRO WATERCOLOUR 5ML 459 OXYDE DE CHROME</t>
  </si>
  <si>
    <t>W&amp;N PRO WATERCOLOUR 5ML 311 VERT DE HOOKER</t>
  </si>
  <si>
    <t>W&amp;N PRO WATERCOLOUR 5ML 503 VERT VESSIE PERMANENT</t>
  </si>
  <si>
    <t>W&amp;N PRO WATERCOLOUR 5ML 447 VERT OLIVE</t>
  </si>
  <si>
    <t>W&amp;N PRO WATERCOLOUR 5ML 638 TERRE VERTE NUANCE JAUNE</t>
  </si>
  <si>
    <t>W&amp;N PRO WATERCOLOUR 5ML 294 VERT DORE ROW</t>
  </si>
  <si>
    <t>W&amp;N PRO WATERCOLOUR 5ML 422 JAUNE DE NAPLES</t>
  </si>
  <si>
    <t>W&amp;N PRO WATERCOLOUR 5ML 425 JAUNE DE NAPLES FONCE</t>
  </si>
  <si>
    <t>W&amp;N PRO WATERCOLOUR 5ML 745 OCRE JAUNE CLAIR</t>
  </si>
  <si>
    <t>W&amp;N PRO WATERCOLOUR 5ML 744 OCRE JAUNE</t>
  </si>
  <si>
    <t>W&amp;N PRO WATERCOLOUR 5ML 552 TERRE DE SIENNE NATURELLE</t>
  </si>
  <si>
    <t>W&amp;N PRO WATERCOLOUR 5ML 285 OCRE D OR</t>
  </si>
  <si>
    <t>W&amp;N PRO WATERCOLOUR 5ML 547 OR TRANSPARENT FONCE</t>
  </si>
  <si>
    <t>W&amp;N PRO WATERCOLOUR 5ML 059 OCRE BRUNE</t>
  </si>
  <si>
    <t>W&amp;N PRO WATERCOLOUR 5ML 381 BRUN MAGNESIUM</t>
  </si>
  <si>
    <t>W&amp;N PRO WATERCOLOUR 5ML 074 TERRE DE SIENNE BRULEE</t>
  </si>
  <si>
    <t>W&amp;N PRO WATERCOLOUR 5ML 362 ROUGE CLAIR</t>
  </si>
  <si>
    <t>W&amp;N PRO WATERCOLOUR 5ML 678 ROUGE VENISE</t>
  </si>
  <si>
    <t>W&amp;N PRO WATERCOLOUR 5ML 317 ROUGE INDIEN</t>
  </si>
  <si>
    <t>W&amp;N PRO WATERCOLOUR 5ML 056 GARANCE BRUNE ROW</t>
  </si>
  <si>
    <t>W&amp;N PRO WATERCOLOUR 5ML 537 POTERIE</t>
  </si>
  <si>
    <t>W&amp;N PRO WATERCOLOUR 5ML 507 MARRON DE PERYLENE</t>
  </si>
  <si>
    <t>W&amp;N PRO WATERCOLOUR 5ML 470 VIOLET DE PERYLENE</t>
  </si>
  <si>
    <t>W&amp;N PRO WATERCOLOUR 5ML 125 VIOLET CAPUT MORTUUM</t>
  </si>
  <si>
    <t>W&amp;N PRO WATERCOLOUR 5ML 554 TERRE D OMBRE NATURELLE</t>
  </si>
  <si>
    <t>W&amp;N PRO WATERCOLOUR 5ML 076 TERRE D'OMBRE BRULEE</t>
  </si>
  <si>
    <t>W&amp;N PRO WATERCOLOUR 5ML 676 BRUN VAN DYCK</t>
  </si>
  <si>
    <t>W&amp;N PRO WATERCOLOUR 5ML 609 SEPIA</t>
  </si>
  <si>
    <t>W&amp;N PRO WATERCOLOUR 5ML 322 INDIGO</t>
  </si>
  <si>
    <t>W&amp;N PRO WATERCOLOUR 5ML 465 GRIS DE PAYNE</t>
  </si>
  <si>
    <t>W&amp;N PRO WATERCOLOUR 5ML 430 TEINTE NEUTRE</t>
  </si>
  <si>
    <t>W&amp;N PRO WATERCOLOUR 5ML 331 NOIR IVOIRE</t>
  </si>
  <si>
    <t>W&amp;N PRO WATERCOLOUR 5ML 337 NOIR FUMEE</t>
  </si>
  <si>
    <t>W&amp;N PRO WATERCOLOUR 5ML 386 NOIR DE MARS</t>
  </si>
  <si>
    <t>W&amp;N PRO WATERCOLOUR 5ML GRIS D OSTWALD</t>
  </si>
  <si>
    <t>W&amp;N PRO WATERCOLOUR 5ML 217 GRIS DAVY</t>
  </si>
  <si>
    <t>W&amp;N PRO WATERCOLOUR 5ML GRIS MINERAL</t>
  </si>
  <si>
    <t>W&amp;N PRO WATERCOLOUR 5ML CENDRE ULTRAMARINE</t>
  </si>
  <si>
    <t>W&amp;N PRO WATERCOLOUR 5ML 150 BLANC DE CHINE ROW</t>
  </si>
  <si>
    <t>W&amp;N PRO WATERCOLOUR 5ML 644 BLANC DE TITANE</t>
  </si>
  <si>
    <t>W&amp;N PRO WATERCOLOUR 14ML 347 JAUNE CITRON ROW</t>
  </si>
  <si>
    <t>W&amp;N PRO WATERCOLOUR 14ML 025 JAUNE BISMUTH</t>
  </si>
  <si>
    <t>W&amp;N PRO WATERCOLOUR 14ML 086 JAUNE CADMIUM CITRON ROW</t>
  </si>
  <si>
    <t>W&amp;N PRO WATERCOLOUR 14ML 898 CITRON SANS CADMIUM</t>
  </si>
  <si>
    <t>W&amp;N PRO WATERCOLOUR 14ML 722 JAUNE CITRON WINSOR</t>
  </si>
  <si>
    <t>W&amp;N PRO WATERCOLOUR 14ML 730 JAUNE WINSOR</t>
  </si>
  <si>
    <t>W&amp;N PRO WATERCOLOUR 14ML 348 JAUNE CITRON FONCE</t>
  </si>
  <si>
    <t>W&amp;N PRO WATERCOLOUR 14ML NUANCE AUREOLINE</t>
  </si>
  <si>
    <t>W&amp;N PRO WATERCOLOUR 14ML 653 JAUNE TRANSPARENT</t>
  </si>
  <si>
    <t>W&amp;N PRO WATERCOLOUR 14ML 118 JAUNE DE CADMIUM PALE ROW</t>
  </si>
  <si>
    <t>W&amp;N PRO WATERCOLOUR 14ML 907 JAUNE PALE SANS CADMIUM</t>
  </si>
  <si>
    <t>W&amp;N PRO WATERCOLOUR 14ML 649 JAUNE TURNER</t>
  </si>
  <si>
    <t>W&amp;N PRO WATERCOLOUR 14ML 267 GOMME GUTTE</t>
  </si>
  <si>
    <t>W&amp;N PRO WATERCOLOUR 14ML 108 JAUNE DE CADMIUM ROW</t>
  </si>
  <si>
    <t>W&amp;N PRO WATERCOLOUR 14ML 890 JAUNE SANS CADMIUM</t>
  </si>
  <si>
    <t>W&amp;N PRO WATERCOLOUR 14ML 731 JAUNE WINSOR FONCE</t>
  </si>
  <si>
    <t>W&amp;N PRO WATERCOLOUR 14ML 319 JAUNE INDIEN</t>
  </si>
  <si>
    <t>W&amp;N PRO WATERCOLOUR 14ML 111 JAUNE DE CADMIUM FONCE ROW</t>
  </si>
  <si>
    <t>W&amp;N PRO WATERCOLOUR 14ML 891 JAUNE FONCE SANS CADMIUM</t>
  </si>
  <si>
    <t>W&amp;N PRO WATERCOLOUR 14ML 089 ORANGE DE CADMIUM ROW</t>
  </si>
  <si>
    <t>W&amp;N PRO WATERCOLOUR 14ML 899 ORANGE SANS CADMIUM</t>
  </si>
  <si>
    <t>W&amp;N PRO WATERCOLOUR 14ML 724 ORANGE WINSOR</t>
  </si>
  <si>
    <t>W&amp;N PRO WATERCOLOUR 14ML 723 ORANGE WINSOR NUANCE ROUGE</t>
  </si>
  <si>
    <t>W&amp;N PRO WATERCOLOUR 14ML ORANGE DE FIELD</t>
  </si>
  <si>
    <t>W&amp;N PRO WATERCOLOUR 14ML 650 ORANGE TRANSPARENT</t>
  </si>
  <si>
    <t>W&amp;N PRO WATERCOLOUR 14ML 106 ECARLATE DE CADMIUM ROW</t>
  </si>
  <si>
    <t>W&amp;N PRO WATERCOLOUR 14ML 903 ECARLATE SANS CADMIUM</t>
  </si>
  <si>
    <t>W&amp;N PRO WATERCOLOUR 14ML 603 LAQUE ECARLATE ROW</t>
  </si>
  <si>
    <t>W&amp;N PRO WATERCOLOUR 14ML 094 ROUGE DE CADMIUM ROW</t>
  </si>
  <si>
    <t>W&amp;N PRO WATERCOLOUR 14ML 901 ROUGE SANS CADMIUM</t>
  </si>
  <si>
    <t>W&amp;N PRO WATERCOLOUR 14ML ROUGE DE CADMIUM FONCE ROW</t>
  </si>
  <si>
    <t>W&amp;N PRO WATERCOLOUR 14ML 895 ROUGE FONCE SANS CADMIUM</t>
  </si>
  <si>
    <t>W&amp;N PRO WATERCOLOUR 14ML 726 ROUGE WINSOR</t>
  </si>
  <si>
    <t>W&amp;N PRO WATERCOLOUR 14ML 576 ROSE DORE</t>
  </si>
  <si>
    <t>W&amp;N PRO WATERCOLOUR 14ML 548 ROUGE QUINACRIDONE</t>
  </si>
  <si>
    <t>W&amp;N PRO WATERCOLOUR 14ML 725 ROUGE WINSOR FONCE</t>
  </si>
  <si>
    <t>W&amp;N PRO WATERCOLOUR 14ML 466 ALIZARINE CRAMOISIE PERMANENTE</t>
  </si>
  <si>
    <t>W&amp;N PRO WATERCOLOUR 14ML 004 ALIZARINE CRAMOISIE</t>
  </si>
  <si>
    <t>W&amp;N PRO WATERCOLOUR 14ML 479 CARMIN PERMANENT</t>
  </si>
  <si>
    <t>W&amp;N PRO WATERCOLOUR 14ML 502 ROSE PERMANENT</t>
  </si>
  <si>
    <t>W&amp;N PRO WATERCOLOUR 14ML 587 GARANCE ROSE VERITABLE ROW</t>
  </si>
  <si>
    <t>W&amp;N PRO WATERCOLOUR 14ML 448 ROSE OPERA ROW</t>
  </si>
  <si>
    <t>W&amp;N PRO WATERCOLOUR 14ML 545 MAGENTA QUINACRIDONE</t>
  </si>
  <si>
    <t>W&amp;N PRO WATERCOLOUR 14ML 489 MAGENTA PERMANENT</t>
  </si>
  <si>
    <t>W&amp;N PRO WATERCOLOUR 14ML 192 VIOLET COBALT ROW</t>
  </si>
  <si>
    <t>W&amp;N PRO WATERCOLOUR 14ML 491 MAUVE PERMANENT</t>
  </si>
  <si>
    <t>W&amp;N PRO WATERCOLOUR 14ML 550 QUINACRIDONE VIOLET</t>
  </si>
  <si>
    <t>W&amp;N PRO WATERCOLOUR 14ML POURPRE TYRIEN</t>
  </si>
  <si>
    <t>W&amp;N PRO WATERCOLOUR 14ML 672 VIOLET OUTREMER</t>
  </si>
  <si>
    <t>W&amp;N PRO WATERCOLOUR 14ML 733 VIOLET WINSOR DIOXAZINE</t>
  </si>
  <si>
    <t>W&amp;N PRO WATERCOLOUR 14ML 321 BLEU D INDANTHRENE</t>
  </si>
  <si>
    <t>W&amp;N PRO WATERCOLOUR 14ML 180 BLEU DE COBALT FONCE ROW</t>
  </si>
  <si>
    <t>W&amp;N PRO WATERCOLOUR 14ML 263 OUTREMER FRANCAIS</t>
  </si>
  <si>
    <t>W&amp;N PRO WATERCOLOUR 14ML 710 SMALT BLEU DUMONT</t>
  </si>
  <si>
    <t>W&amp;N PRO WATERCOLOUR 14ML 667 VERT OUTREMER</t>
  </si>
  <si>
    <t>W&amp;N PRO WATERCOLOUR 14ML 178 BLEU DE COBALT ROW</t>
  </si>
  <si>
    <t>W&amp;N PRO WATERCOLOUR 14ML 709 BLEU WINSOR NUANCE ROUGE</t>
  </si>
  <si>
    <t>W&amp;N PRO WATERCOLOUR 14ML 010 BLEU ANVERS</t>
  </si>
  <si>
    <t>W&amp;N PRO WATERCOLOUR 14ML 538 BLEU DE PRUSSE</t>
  </si>
  <si>
    <t>W&amp;N PRO WATERCOLOUR 14ML 707 BLEU WINSOR NUANCE VERTE</t>
  </si>
  <si>
    <t>W&amp;N PRO WATERCOLOUR 14ML 140 BLEU CERULEUM NUANCE ROUGE</t>
  </si>
  <si>
    <t>W&amp;N PRO WATERCOLOUR 14ML 137 BLEU DE CERULEUM</t>
  </si>
  <si>
    <t>W&amp;N PRO WATERCOLOUR 14ML 379 BLEU MANGANESE</t>
  </si>
  <si>
    <t>W&amp;N PRO WATERCOLOUR 14ML 526 TURQUOISE DE PHTALO</t>
  </si>
  <si>
    <t>W&amp;N PRO WATERCOLOUR 14ML 697 VERT D EAU</t>
  </si>
  <si>
    <t>W&amp;N PRO WATERCOLOUR 14ML 191 TURQUOISE COBALT CLAIR ROW</t>
  </si>
  <si>
    <t>W&amp;N PRO WATERCOLOUR 14ML 190 COBALT TURQUOISE ROW</t>
  </si>
  <si>
    <t>W&amp;N PRO WATERCOLOUR 14ML 185 VERT DE COBALT FONCE ROW</t>
  </si>
  <si>
    <t>W&amp;N PRO WATERCOLOUR 14ML 719 VERT BLEU WINSOR</t>
  </si>
  <si>
    <t>W&amp;N PRO WATERCOLOUR 14ML NUANCE DE VERT DE GUIGNET</t>
  </si>
  <si>
    <t>W&amp;N PRO WATERCOLOUR 14ML 721 VERT WINSOR NUANCE JAUNE</t>
  </si>
  <si>
    <t>W&amp;N PRO WATERCOLOUR 14ML VERT CINABRE</t>
  </si>
  <si>
    <t>W&amp;N PRO WATERCOLOUR 14ML 637 TERRE VERTE</t>
  </si>
  <si>
    <t>W&amp;N PRO WATERCOLOUR 14ML 460 VERT DE PERYLENE</t>
  </si>
  <si>
    <t>W&amp;N PRO WATERCOLOUR 14ML 459 OXYDE DE CHROME</t>
  </si>
  <si>
    <t>W&amp;N PRO WATERCOLOUR 14ML 311 VERT DE HOOKER</t>
  </si>
  <si>
    <t>W&amp;N PRO WATERCOLOUR 14ML 503 VERT DE VESSIE PERMANENT</t>
  </si>
  <si>
    <t>W&amp;N PRO WATERCOLOUR 14ML 447 VERT OLIVE</t>
  </si>
  <si>
    <t>W&amp;N PRO WATERCOLOUR 14ML 638 TERRE VERTE NUANCE JAUNE</t>
  </si>
  <si>
    <t>W&amp;N PRO WATERCOLOUR 14ML 294 VERT DORE ROW</t>
  </si>
  <si>
    <t>W&amp;N PRO WATERCOLOUR 14ML 422 JAUNE DE NAPLES</t>
  </si>
  <si>
    <t>W&amp;N PRO WATERCOLOUR 14ML 425 JAUNE DE NAPLES FONCE</t>
  </si>
  <si>
    <t>W&amp;N PRO WATERCOLOUR 14ML 745 OCRE JAUNE CLAIR</t>
  </si>
  <si>
    <t>W&amp;N PRO WATERCOLOUR 14ML 744 OCRE JAUNE</t>
  </si>
  <si>
    <t>W&amp;N PRO WATERCOLOUR 14ML 552 TERRE DE SIENNE NATURELLE</t>
  </si>
  <si>
    <t>W&amp;N PRO WATERCOLOUR 14ML 285 OCRE D OR</t>
  </si>
  <si>
    <t>W&amp;N PRO WATERCOLOUR 14ML 547 OR TRANSPARENT FONCE</t>
  </si>
  <si>
    <t>W&amp;N PRO WATERCOLOUR 14ML 059 OCRE BRUNE</t>
  </si>
  <si>
    <t>W&amp;N PRO WATERCOLOUR 14ML 381 BRUN MAGNESIUM</t>
  </si>
  <si>
    <t>W&amp;N PRO WATERCOLOUR 14ML 074 TERRE DE SIENNE BRULEE</t>
  </si>
  <si>
    <t>W&amp;N PRO WATERCOLOUR 14ML 362 ROUGE CLAIR</t>
  </si>
  <si>
    <t>W&amp;N PRO WATERCOLOUR 14ML 678 ROUGE VENISE</t>
  </si>
  <si>
    <t>W&amp;N PRO WATERCOLOUR 14ML 317 ROUGE INDIEN</t>
  </si>
  <si>
    <t>W&amp;N PRO WATERCOLOUR 14ML 056 GARANCE BRUNE ROW</t>
  </si>
  <si>
    <t>W&amp;N PRO WATERCOLOUR 14ML 537 POTERIE</t>
  </si>
  <si>
    <t>W&amp;N PRO WATERCOLOUR 14ML 507 MARRON DE PERYLENE</t>
  </si>
  <si>
    <t>W&amp;N PRO WATERCOLOUR 14ML 470 VIOLET DE PERYLENE</t>
  </si>
  <si>
    <t>W&amp;N PRO WATERCOLOUR 14ML 125 VIOLET CAPUT MORTUM</t>
  </si>
  <si>
    <t>W&amp;N PRO WATERCOLOUR 14ML 554 TERRE D OMBRE NATURELLE</t>
  </si>
  <si>
    <t>W&amp;N PRO WATERCOLOUR 14ML 076 TERRE D'OMBRE BRULEE</t>
  </si>
  <si>
    <t>W&amp;N PRO WATERCOLOUR 14ML 676 BRUN VAN DYCK</t>
  </si>
  <si>
    <t>W&amp;N PRO WATERCOLOUR 14ML 609 SEPIA</t>
  </si>
  <si>
    <t>W&amp;N PRO WATERCOLOUR 14ML 322 INDIGO</t>
  </si>
  <si>
    <t>W&amp;N PRO WATERCOLOUR 14ML 465 GRIS DE PAYNE</t>
  </si>
  <si>
    <t>W&amp;N PRO WATERCOLOUR 14ML 430 TEINTE NEUTRE</t>
  </si>
  <si>
    <t>W&amp;N PRO WATERCOLOUR 14ML 331 NOIR IVOIRE</t>
  </si>
  <si>
    <t>W&amp;N PRO WATERCOLOUR 14ML 337 NOIR FUMEE</t>
  </si>
  <si>
    <t>W&amp;N PRO WATERCOLOUR 14ML 386 NOIR DE MARS</t>
  </si>
  <si>
    <t>W&amp;N PRO WATERCOLOUR 14ML GRIS D OSTWALD</t>
  </si>
  <si>
    <t>W&amp;N PRO WATERCOLOUR 14ML 217 GRIS DAVY</t>
  </si>
  <si>
    <t>W&amp;N PRO WATERCOLOUR 14ML GRIS MINERAL</t>
  </si>
  <si>
    <t>W&amp;N PRO WATERCOLOUR 14ML CENDRE ULTRAMARINE</t>
  </si>
  <si>
    <t>W&amp;N PRO WATERCOLOUR 14ML 150 BLANC DE CHINE ROW</t>
  </si>
  <si>
    <t>W&amp;N PRO WATERCOLOUR 14ML 644 BLANC DE TITANE</t>
  </si>
  <si>
    <t>W&amp;N PRO WATERCOLOUR 37ML 730 JAUNE WINSOR</t>
  </si>
  <si>
    <t>W&amp;N PRO WATERCOLOUR 37ML 267 GOMME GUTTE</t>
  </si>
  <si>
    <t>W&amp;N PRO WATERCOLOUR 37ML 726 ROUGE WINSOR</t>
  </si>
  <si>
    <t>W&amp;N PRO WATERCOLOUR 37ML 466 ALIZARINE CRAMOISIE PERMANENTE</t>
  </si>
  <si>
    <t>W&amp;N PRO WATERCOLOUR 37ML 004 ALIZARINE CRAMOISIE</t>
  </si>
  <si>
    <t>W&amp;N PRO WATERCOLOUR 37ML 502 ROSE PERMANENT</t>
  </si>
  <si>
    <t>W&amp;N PRO WATERCOLOUR 37ML 587 GARANCE ROSE VERITABLE ROW</t>
  </si>
  <si>
    <t>W&amp;N PRO WATERCOLOUR 37ML 733 VIOLET WINSOR DIOXAZINE</t>
  </si>
  <si>
    <t>W&amp;N PRO WATERCOLOUR 37ML 263 OUTREMER FRANCAIS</t>
  </si>
  <si>
    <t>W&amp;N PRO WATERCOLOUR 37ML 178 BLEU DE COBALT ROW</t>
  </si>
  <si>
    <t>W&amp;N PRO WATERCOLOUR 37ML 709 BLEU WINSOR NUANCE ROUGE</t>
  </si>
  <si>
    <t>W&amp;N PRO WATERCOLOUR 37ML 010 BLEU ANVERS</t>
  </si>
  <si>
    <t>W&amp;N PRO WATERCOLOUR 37ML 707 BLEU WINSOR NUANCE VERTE</t>
  </si>
  <si>
    <t>W&amp;N PRO WATERCOLOUR 37ML 137 BLEU DE CERULEUM</t>
  </si>
  <si>
    <t>W&amp;N PRO WATERCOLOUR 37ML NUANCE DE VERT DE GUIGNET</t>
  </si>
  <si>
    <t>W&amp;N PRO WATERCOLOUR 37ML 503 VERT DE VESSIE PERMANENT</t>
  </si>
  <si>
    <t>W&amp;N PRO WATERCOLOUR 37ML 744 OCRE JAUNE</t>
  </si>
  <si>
    <t>W&amp;N PRO WATERCOLOUR 37ML 552 TERRE DE SIENNE NATURELLE</t>
  </si>
  <si>
    <t>W&amp;N PRO WATERCOLOUR 37ML 547 OR TRANSPARENT FONCE</t>
  </si>
  <si>
    <t>W&amp;N PRO WATERCOLOUR 37ML 074 TERRE DE SIENNE BRULEE</t>
  </si>
  <si>
    <t>W&amp;N PRO WATERCOLOUR 37ML 056 GARANCE BRUNE ROW</t>
  </si>
  <si>
    <t>W&amp;N PRO WATERCOLOUR 37ML 554 TERRE D OMBRE NATURELLE</t>
  </si>
  <si>
    <t>W&amp;N PRO WATERCOLOUR 37ML 076 TERRE D'OMBRE BRULEE</t>
  </si>
  <si>
    <t>W&amp;N PRO WATERCOLOUR 37ML 465 GRIS DE PAYNE</t>
  </si>
  <si>
    <t>W&amp;N COTMAN AQUARELLE 1/2 GODET 346 JAUNE CITRON IMIT</t>
  </si>
  <si>
    <t>W&amp;N COTMAN AQUARELLE 1/2 GODET 119 JAUNE CADMIUM PALE IMIT</t>
  </si>
  <si>
    <t>W&amp;N COTMAN AQUARELLE 1/2 GODET 266 GOMME GUTTE IMITATION</t>
  </si>
  <si>
    <t>W&amp;N COTMAN AQUARELLE 1/2 GODET 109 JAUNE CADMIUM IMITATION</t>
  </si>
  <si>
    <t>W&amp;N COTMAN AQUARELLE 1/2 GODET 090 CAD ORANGE IMIT</t>
  </si>
  <si>
    <t>W&amp;N COTMAN AQUARELLE 1/2 GODET 103 ROUGE CADMIUM PALE IMIT</t>
  </si>
  <si>
    <t>W&amp;N COTMAN AQUARELLE 1/2 GODET 095 ROUGE DE CADMIUM IMIT</t>
  </si>
  <si>
    <t>W&amp;N COTMAN AQUARELLE 1/2 GODET 098 ROUGE CADMIUM FONCE IMIT</t>
  </si>
  <si>
    <t>W&amp;N COTMAN AQUARELLE 1/2 GODET 003 ALIZARINE CRAMOISIE IMIT</t>
  </si>
  <si>
    <t>W&amp;N COTMAN AQUARELLE 1/2 GODET 502 ROSE PERMANENT</t>
  </si>
  <si>
    <t>W&amp;N COTMAN AQUARELLE 1/2 GODET 580 NUANCE DE GARANCE ROSE</t>
  </si>
  <si>
    <t>W&amp;N COTMAN AQUARELLE 1/2 GODET 544 LAQUE POURPRE</t>
  </si>
  <si>
    <t>W&amp;N COTMAN AQUARELLE 1/2 GODET 398 MAUVE</t>
  </si>
  <si>
    <t>W&amp;N COTMAN AQUARELLE 1/2 GODET 231 VIOLET DIOXAZINE</t>
  </si>
  <si>
    <t>W&amp;N COTMAN AQUARELLE 1/2 GODET 660 OUTREMER</t>
  </si>
  <si>
    <t>W&amp;N COTMAN AQUARELLE 1/2 GODET 179 BLEU DE COBALT IMITATION</t>
  </si>
  <si>
    <t>W&amp;N COTMAN AQUARELLE 1/2 GODET 139 NUANCE DE BLEU CERULEUM</t>
  </si>
  <si>
    <t>W&amp;N COTMAN AQUARELLE 1/2 GODET 654 TURQUOISE</t>
  </si>
  <si>
    <t>W&amp;N COTMAN AQUARELLE 1/2 GODET 327 BLEU INTENSE</t>
  </si>
  <si>
    <t>W&amp;N COTMAN AQUARELLE 1/2 GODET 538 BLEU DE PRUSSE</t>
  </si>
  <si>
    <t>W&amp;N COTMAN AQUARELLE 1/2 GODET 329 VERT INTENSE</t>
  </si>
  <si>
    <t>W&amp;N COTMAN AQUARELLE 1/2 GODET 696 NUANCE DE VERT GUIGNET</t>
  </si>
  <si>
    <t>W&amp;N COTMAN AQUARELLE 1/2 GODET 235 EMERAUDE</t>
  </si>
  <si>
    <t>W&amp;N COTMAN AQUARELLE 1/2 GODET 312 VERT DE HOOKER FONCE</t>
  </si>
  <si>
    <t>W&amp;N COTMAN AQUARELLE 1/2 GODET 314 VERT DE HOOKER CLAIR</t>
  </si>
  <si>
    <t>W&amp;N COTMAN AQUARELLE 1/2 GODET 599 VERT DE VESSIE</t>
  </si>
  <si>
    <t>W&amp;N COTMAN AQUARELLE 1/2 GODET 552 TERRE DE SIENNE NATURELLE</t>
  </si>
  <si>
    <t>W&amp;N COTMAN AQUARELLE 1/2 GODET 744 OCRE JAUNE</t>
  </si>
  <si>
    <t>W&amp;N COTMAN AQUARELLE 1/2 GODET 554 TERRE DOMBRE NATURELLE</t>
  </si>
  <si>
    <t>W&amp;N COTMAN AQUARELLE 1/2 GODET 074 TERRE DE SIENNE BRULEEEE</t>
  </si>
  <si>
    <t>W&amp;N COTMAN AQUARELLE 1/2 GODET 362 ROUGE CLAIR</t>
  </si>
  <si>
    <t>W&amp;N COTMAN AQUARELLE 1/2 GODET 317 ROUGE INDIEN</t>
  </si>
  <si>
    <t>W&amp;N COTMAN AQUARELLE 1/2 GODET 676 BRUN VAN DYCK</t>
  </si>
  <si>
    <t>W&amp;N COTMAN AQUARELLE 1/2 GODET 076 TERRE DOMBRE BRULEE</t>
  </si>
  <si>
    <t>W&amp;N COTMAN AQUARELLE 1/2 GODET 609 SEPIA</t>
  </si>
  <si>
    <t>W&amp;N COTMAN AQUARELLE 1/2 GODET 322 INDIGO</t>
  </si>
  <si>
    <t>W&amp;N COTMAN AQUARELLE 1/2 GODET 465 GRIS DE PAYNE</t>
  </si>
  <si>
    <t>W&amp;N COTMAN AQUARELLE 1/2 GODET 331 NOIR D'IVOIRE</t>
  </si>
  <si>
    <t>W&amp;N COTMAN AQUARELLE 1/2 GODET 337 NOIR DE FUMEE</t>
  </si>
  <si>
    <t>W&amp;N COTMAN AQUARELLE 1/2 GODET 150 BLANC DE CHINE</t>
  </si>
  <si>
    <t>W&amp;N COTMAN AQUARELLE 1/2 GODET 472 BLEU IRIDESCENT</t>
  </si>
  <si>
    <t>W&amp;N COTMAN AQUARELLE 1/2 GODET 088 JAUNE OR</t>
  </si>
  <si>
    <t>W&amp;N COTMAN AQUARELLE 1/2 GODET 058 BRONZE</t>
  </si>
  <si>
    <t>W&amp;N COTMAN AQUARELLE 1/2 GODET 471 CUIVRE ROUGE</t>
  </si>
  <si>
    <t>W&amp;N COTMAN AQUARELLE 1/2 GODET 617 ARGENT</t>
  </si>
  <si>
    <t>W&amp;N COTMAN AQUARELLE 1/2 GODET 511 ETAIN</t>
  </si>
  <si>
    <t>W&amp;N COTMAN AQUARELLE 1/2 GODET 473 NOIR IRIDESCENT</t>
  </si>
  <si>
    <t>W&amp;N COTMAN AQUARELLE 1/2 GODET 330 BLANC IRIDESCENT</t>
  </si>
  <si>
    <t>W&amp;N COTMAN AQUARELLE 21ML 346 JAUNE CITRON IMIT</t>
  </si>
  <si>
    <t>W&amp;N COTMAN AQUARELLE 21ML 119 JAUNE DE CADMIUM PALE IMIT</t>
  </si>
  <si>
    <t>W&amp;N COTMAN AQUARELLE 21ML 266 GOMME GUTTE IMITATION</t>
  </si>
  <si>
    <t>W&amp;N COTMAN AQUARELLE 21ML 109 JAUNE DE CADMIUM IMITATION</t>
  </si>
  <si>
    <t>W&amp;N COTMAN AQUARELLE 21ML 090 JAUNE DE CADMIUM ORANGE IMIT</t>
  </si>
  <si>
    <t>W&amp;N COTMAN AQUARELLE 21ML 103 ROUGE DE CADMIUM PALE IMIT</t>
  </si>
  <si>
    <t>W&amp;N COTMAN AQUARELLE 21ML 095 ROUGE DE CADMIUM IMITATION</t>
  </si>
  <si>
    <t>W&amp;N COTMAN AQUARELLE 21ML 098 ROUGE DE CADMIUM FONCE IMIT</t>
  </si>
  <si>
    <t>W&amp;N COTMAN AQUARELLE 21ML 003 ALIZARINE CRAMOISIE IMITATION</t>
  </si>
  <si>
    <t>W&amp;N COTMAN AQUARELLE 21ML 502 ROSE PERMANENT</t>
  </si>
  <si>
    <t>W&amp;N COTMAN AQUARELLE 21ML 580 LAQUE DE GARANCE ROSE</t>
  </si>
  <si>
    <t>W&amp;N COTMAN AQUARELLE 21ML 544 LAQUE POURPRE</t>
  </si>
  <si>
    <t>W&amp;N COTMAN AQUARELLE 21ML 398 MAUVE</t>
  </si>
  <si>
    <t>W&amp;N COTMAN AQUARELLE 21ML 231 VIOLET DIOXAZINE</t>
  </si>
  <si>
    <t>W&amp;N COTMAN AQUARELLE 21ML 660 OUTREMER</t>
  </si>
  <si>
    <t>W&amp;N COTMAN AQUARELLE 21ML 179 BLEU DE COBALT IMITATION</t>
  </si>
  <si>
    <t>W&amp;N COTMAN AQUARELLE 21ML 139 BLEU CERULEUM IMITATION</t>
  </si>
  <si>
    <t>W&amp;N COTMAN AQUARELLE 21ML 654 TURQUOISE</t>
  </si>
  <si>
    <t>W&amp;N COTMAN AQUARELLE 21ML 327 BLEU INTENSE</t>
  </si>
  <si>
    <t>W&amp;N COTMAN AQUARELLE 21ML 538 BLEU DE PRUSSE</t>
  </si>
  <si>
    <t>W&amp;N COTMAN AQUARELLE 21ML 329 VERT INTENSE</t>
  </si>
  <si>
    <t>W&amp;N COTMAN AQUARELLE 21ML 696 NUANCE DE VERT DE GUIGNET</t>
  </si>
  <si>
    <t>W&amp;N COTMAN AQUARELLE 21ML 235 EMERAUDE</t>
  </si>
  <si>
    <t>W&amp;N COTMAN AQUARELLE 21ML 312 VERT DE HOOKER FONCE</t>
  </si>
  <si>
    <t>W&amp;N COTMAN AQUARELLE 21ML 314 VERT DE HOOKER CLAIR</t>
  </si>
  <si>
    <t>W&amp;N COTMAN AQUARELLE 21ML 599 VERT DE VESSIE</t>
  </si>
  <si>
    <t>W&amp;N COTMAN AQUARELLE 21ML 552 TERRE DE SIENNE NATURELLE</t>
  </si>
  <si>
    <t>W&amp;N COTMAN AQUARELLE 21ML 744 OCRE JAUNE</t>
  </si>
  <si>
    <t>W&amp;N COTMAN AQUARELLE 21ML 554 TERRE DOMBRE NATURELLE</t>
  </si>
  <si>
    <t>W&amp;N COTMAN AQUARELLE 21ML 074 TERRE DE SIENNE BRULEE</t>
  </si>
  <si>
    <t>W&amp;N COTMAN AQUARELLE 21ML 362 ROUGE CLAIR</t>
  </si>
  <si>
    <t>W&amp;N COTMAN AQUARELLE 21ML 317 ROUGE INDIEN</t>
  </si>
  <si>
    <t>W&amp;N COTMAN AQUARELLE 21ML 676 BRUN VAN DYCK</t>
  </si>
  <si>
    <t>W&amp;N COTMAN AQUARELLE 21ML 076 TERRE DOMBRE BRULEE</t>
  </si>
  <si>
    <t>W&amp;N COTMAN AQUARELLE 21ML 609 SEPIA</t>
  </si>
  <si>
    <t>W&amp;N COTMAN AQUARELLE 21ML 322 INDIGO</t>
  </si>
  <si>
    <t>W&amp;N COTMAN AQUARELLE 21ML 465 GRIS DE PAYNE</t>
  </si>
  <si>
    <t>W&amp;N COTMAN AQUARELLE 21ML 331 NOIR DIVOIRE</t>
  </si>
  <si>
    <t>W&amp;N COTMAN AQUARELLE 21ML 337 NOIR DE FUMEE</t>
  </si>
  <si>
    <t>W&amp;N COTMAN AQUARELLE 21ML 150 BLANC DE CHINE</t>
  </si>
  <si>
    <t>W&amp;N COTMAN AQUARELLE 21ML 472 BLEU IRIDESCENT</t>
  </si>
  <si>
    <t>W&amp;N COTMAN AQUARELLE 21ML 088 YELLOW GOLD</t>
  </si>
  <si>
    <t>W&amp;N COTMAN AQUARELLE 21ML 058 BRONZE</t>
  </si>
  <si>
    <t>W&amp;N COTMAN AQUARELLE 21ML 471 CUIVRE ROUGE</t>
  </si>
  <si>
    <t>W&amp;N COTMAN AQUARELLE 21ML 617 ARGENT</t>
  </si>
  <si>
    <t>W&amp;N COTMAN AQUARELLE 21ML 511 ETAIN</t>
  </si>
  <si>
    <t>W&amp;N COTMAN AQUARELLE 21ML 473 NOIR IRIDESCENT</t>
  </si>
  <si>
    <t>W&amp;N COTMAN AQUARELLE 21ML 330 BLANC IRIDESCENT</t>
  </si>
  <si>
    <t>W&amp;N COTMAN AQUARELLE 8ML 346 JAUNE CITRON IMITATION ROW</t>
  </si>
  <si>
    <t>W&amp;N COTMAN AQUARELLE 8ML 119 JAUNE DE CADMIUM PALE IMIT ROW</t>
  </si>
  <si>
    <t>W&amp;N COTMAN AQUARELLE 8ML 266 GOMME GUTTE ROW</t>
  </si>
  <si>
    <t>W&amp;N COTMAN AQUARELLE 8ML 109 JAUNE DE CADMIUM IMITATION ROW</t>
  </si>
  <si>
    <t>W&amp;N COTMAN AQUARELLE 8ML 090 CADMIUM ORANGE IMITATION ROW</t>
  </si>
  <si>
    <t>W&amp;N COTMAN AQUARELLE 8ML 103 ROUGE DE CADMIUM PALE IMIT ROW</t>
  </si>
  <si>
    <t>W&amp;N COTMAN AQUARELLE 8ML 095 ROUGE DE CADMIUM IMITATION ROW</t>
  </si>
  <si>
    <t>W&amp;N COTMAN AQUARELLE 8ML 098 ROUGE CADMIUM FONCEE IMIT ROW</t>
  </si>
  <si>
    <t>W&amp;N COTMAN AQUARELLE 8ML 003 ALIZARINE CARMIN ROW</t>
  </si>
  <si>
    <t>W&amp;N COTMAN AQUARELLE 8ML 502 ROSE PERMANENT ROW</t>
  </si>
  <si>
    <t>W&amp;N COTMAN AQUARELLE 8ML 580 LAQUE GARANCE ROSE ROW</t>
  </si>
  <si>
    <t>W&amp;N COTMAN AQUARELLE 8ML 544 LAQUE POURPRE ROW</t>
  </si>
  <si>
    <t>W&amp;N COTMAN AQUARELLE 8ML 398 MAUVE ROW</t>
  </si>
  <si>
    <t>W&amp;N COTMAN AQUARELLE 8ML 231 VIOLET DIOXAZINE ROW</t>
  </si>
  <si>
    <t>W&amp;N COTMAN AQUARELLE 8ML 660 OUTREMER ROW</t>
  </si>
  <si>
    <t>W&amp;N COTMAN AQUARELLE 8ML 179 BLEU DE COBALT IMITATION ROW</t>
  </si>
  <si>
    <t>W&amp;N COTMAN AQUARELLE 8ML 139 BLEU CERULEUM IMITATION ROW</t>
  </si>
  <si>
    <t>W&amp;N COTMAN AQUARELLE 8ML 654 TURQUOISE ROW</t>
  </si>
  <si>
    <t>W&amp;N COTMAN AQUARELLE 8ML 327 BLEU INTENSE ROW</t>
  </si>
  <si>
    <t>W&amp;N COTMAN AQUARELLE 8ML 538 BLEU DE PRUSSE ROW</t>
  </si>
  <si>
    <t>W&amp;N COTMAN AQUARELLE 8ML 329 VERT INTENSE ROW</t>
  </si>
  <si>
    <t>W&amp;N COTMAN AQUARELLE 8ML 696 NUANCE DE VERT GUIGNET ROW</t>
  </si>
  <si>
    <t>W&amp;N COTMAN AQUARELLE 8ML 235 VERT EMERAUDE ROW</t>
  </si>
  <si>
    <t>W&amp;N COTMAN AQUARELLE 8ML 312 VERT HOOKER FONCE ROW</t>
  </si>
  <si>
    <t>W&amp;N COTMAN AQUARELLE 8ML 314 VERT HOOKER CLAIR ROW</t>
  </si>
  <si>
    <t>W&amp;N COTMAN AQUARELLE 8ML 599 VERT DE VESSIE ROW</t>
  </si>
  <si>
    <t>W&amp;N COTMAN AQUARELLE 8ML 552 TERRE DE SIENNE NATURELLE ROW</t>
  </si>
  <si>
    <t>W&amp;N COTMAN AQUARELLE 8ML 744 OCRE JAUNE ROW</t>
  </si>
  <si>
    <t>W&amp;N COTMAN AQUARELLE 8ML 554 TERRE DOMBRE NATURELLE ROW</t>
  </si>
  <si>
    <t>W&amp;N COTMAN AQUARELLE 8ML 074 TERRE DE SIENNE BRULEE ROW</t>
  </si>
  <si>
    <t>W&amp;N COTMAN AQUARELLE 8ML 362 ROUGE PALE ROW</t>
  </si>
  <si>
    <t>W&amp;N COTMAN AQUARELLE 8ML 317 ROUGE INDIEN ROW</t>
  </si>
  <si>
    <t>W&amp;N COTMAN AQUARELLE 8ML 676 BRUN VAN DYCK ROW</t>
  </si>
  <si>
    <t>W&amp;N COTMAN AQUARELLE 8ML 076 TERRE DOMBRE BRULEEE ROW</t>
  </si>
  <si>
    <t>W&amp;N COTMAN AQUARELLE 8ML 609 SEPIA ROW</t>
  </si>
  <si>
    <t>W&amp;N COTMAN AQUARELLE 8ML 322 INDIGO ROW</t>
  </si>
  <si>
    <t>W&amp;N COTMAN AQUARELLE 8ML 465 GRIS DE PAYNE ROW</t>
  </si>
  <si>
    <t>W&amp;N COTMAN AQUARELLE 8ML 331 NOIR IVOIRE ROW</t>
  </si>
  <si>
    <t>W&amp;N COTMAN AQUARELLE 8ML 337 NOIR DE FUMEE ROW</t>
  </si>
  <si>
    <t>W&amp;N COTMAN AQUARELLE 8ML 150 BLANC DE CHINE ROW</t>
  </si>
  <si>
    <t>W&amp;N COTMAN AQUARELLE 8ML 472 BLEU IRIDESCENT ROW</t>
  </si>
  <si>
    <t>W&amp;N COTMAN AQUARELLE 8ML 088 JAUNE OR ROW</t>
  </si>
  <si>
    <t>W&amp;N COTMAN AQUARELLE 8ML 058 BRONZE ROW</t>
  </si>
  <si>
    <t>W&amp;N COTMAN AQUARELLE 8ML 471 CUIVRE ROUGE ROW</t>
  </si>
  <si>
    <t>W&amp;N COTMAN AQUARELLE 8ML 617 ARGENT ROW</t>
  </si>
  <si>
    <t>W&amp;N COTMAN AQUARELLE 8ML 511 ETAIN ROW</t>
  </si>
  <si>
    <t>W&amp;N COTMAN AQUARELLE 8ML 473 NOIR IRIDESCENT ROW</t>
  </si>
  <si>
    <t>W&amp;N COTMAN AQUARELLE 8ML 330 BLANC IRIDESCENT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</si>
</sst>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[$€-43A]#,##0.00"/>
    <numFmt numFmtId="169" formatCode="_-* #,##0.00\ [$€-1]_-;\-* #,##0.00\ [$€-1]_-;_-* &quot;-&quot;??\ [$€-1]_-"/>
    <numFmt numFmtId="170" formatCode="#,##0.00\ &quot;€&quot;"/>
    <numFmt numFmtId="171" formatCode="[$-809]General"/>
    <numFmt numFmtId="172" formatCode="#,##0.00\ &quot;F&quot;;[Red]\-#,##0.00\ &quot;F&quot;"/>
    <numFmt numFmtId="173" formatCode="#,##0_ ;\-#,##0\ "/>
    <numFmt numFmtId="174" formatCode="_-* #,##0.00\ [$€-40C]_-;\-* #,##0.00\ [$€-40C]_-;_-* &quot;-&quot;??\ [$€-40C]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indexed="8"/>
      <name val="宋体"/>
      <charset val="134"/>
    </font>
    <font>
      <u/>
      <sz val="10"/>
      <color indexed="12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  <charset val="177"/>
    </font>
    <font>
      <sz val="11"/>
      <color indexed="8"/>
      <name val="Calibri"/>
      <family val="2"/>
    </font>
    <font>
      <u/>
      <sz val="10"/>
      <color theme="11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2"/>
      <name val="宋体"/>
      <charset val="134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8"/>
      <color rgb="FF333333"/>
      <name val="Calibri"/>
      <family val="2"/>
      <scheme val="minor"/>
    </font>
    <font>
      <sz val="2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48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28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39HrP48DhTt"/>
    </font>
    <font>
      <sz val="8"/>
      <color theme="1"/>
      <name val="C39HrP48DhTt"/>
    </font>
    <font>
      <b/>
      <sz val="18"/>
      <color theme="1"/>
      <name val="C39HrP48DhTt"/>
    </font>
    <font>
      <sz val="84"/>
      <color theme="1"/>
      <name val="C39HrP48DhTt"/>
    </font>
    <font>
      <b/>
      <sz val="48"/>
      <color theme="1"/>
      <name val="C39HrP48DhTt"/>
    </font>
    <font>
      <sz val="12"/>
      <name val="C39HrP48DhTt"/>
    </font>
    <font>
      <b/>
      <sz val="26"/>
      <color rgb="FFFFFFFF"/>
      <name val="C39HrP48DhTt"/>
    </font>
    <font>
      <sz val="84"/>
      <color rgb="FF000000"/>
      <name val="C39HrP48DhTt"/>
    </font>
    <font>
      <sz val="11"/>
      <color theme="1"/>
      <name val="C39HrP48DhTt"/>
    </font>
    <font>
      <b/>
      <sz val="84"/>
      <color rgb="FFFFFFFF"/>
      <name val="C39HrP48DhTt"/>
    </font>
    <font>
      <b/>
      <sz val="84"/>
      <color theme="1"/>
      <name val="C39HrP48DhTt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36"/>
      <color rgb="FF000000"/>
      <name val="C39HrP48DhTt"/>
    </font>
    <font>
      <sz val="72"/>
      <color theme="1"/>
      <name val="Calibri"/>
      <family val="2"/>
      <scheme val="minor"/>
    </font>
    <font>
      <sz val="20"/>
      <color rgb="FF333333"/>
      <name val="Calibri"/>
      <family val="2"/>
      <scheme val="minor"/>
    </font>
    <font>
      <b/>
      <sz val="48"/>
      <color rgb="FFFFFFFF"/>
      <name val="Calibri"/>
      <family val="2"/>
      <scheme val="minor"/>
    </font>
    <font>
      <b/>
      <sz val="84"/>
      <color rgb="FF000000"/>
      <name val="C39HrP48DhTt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3"/>
      <color rgb="FF000000"/>
      <name val="Inter"/>
      <charset val="1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84"/>
      <name val="C39HrP48DhTt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7"/>
      <color rgb="FF242424"/>
      <name val="Consolas"/>
      <family val="3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88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8" fontId="1" fillId="0" borderId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</cellStyleXfs>
  <cellXfs count="271">
    <xf numFmtId="0" fontId="0" fillId="0" borderId="0" xfId="0"/>
    <xf numFmtId="0" fontId="20" fillId="0" borderId="0" xfId="0" applyFont="1"/>
    <xf numFmtId="1" fontId="20" fillId="0" borderId="0" xfId="0" applyNumberFormat="1" applyFont="1" applyAlignment="1">
      <alignment horizontal="center" vertical="center"/>
    </xf>
    <xf numFmtId="49" fontId="21" fillId="0" borderId="0" xfId="2" applyNumberFormat="1" applyFont="1" applyAlignment="1">
      <alignment horizontal="left" wrapText="1"/>
    </xf>
    <xf numFmtId="0" fontId="20" fillId="0" borderId="0" xfId="0" applyFont="1" applyAlignment="1">
      <alignment horizontal="center"/>
    </xf>
    <xf numFmtId="44" fontId="20" fillId="0" borderId="0" xfId="44" applyFont="1" applyFill="1" applyBorder="1" applyAlignment="1">
      <alignment horizontal="center"/>
    </xf>
    <xf numFmtId="49" fontId="20" fillId="0" borderId="0" xfId="0" applyNumberFormat="1" applyFont="1" applyAlignment="1">
      <alignment horizontal="left" wrapText="1"/>
    </xf>
    <xf numFmtId="9" fontId="20" fillId="0" borderId="0" xfId="1" applyFont="1" applyFill="1" applyBorder="1" applyAlignment="1">
      <alignment horizontal="center" vertical="center"/>
    </xf>
    <xf numFmtId="170" fontId="20" fillId="0" borderId="0" xfId="0" applyNumberFormat="1" applyFont="1" applyAlignment="1">
      <alignment horizontal="center" vertical="center"/>
    </xf>
    <xf numFmtId="2" fontId="20" fillId="0" borderId="0" xfId="44" applyNumberFormat="1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170" fontId="20" fillId="0" borderId="0" xfId="0" applyNumberFormat="1" applyFont="1" applyAlignment="1">
      <alignment horizontal="center"/>
    </xf>
    <xf numFmtId="0" fontId="2" fillId="2" borderId="0" xfId="0" applyFont="1" applyFill="1"/>
    <xf numFmtId="1" fontId="20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" fontId="20" fillId="0" borderId="1" xfId="0" quotePrefix="1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3" fillId="4" borderId="1" xfId="0" applyFont="1" applyFill="1" applyBorder="1" applyAlignment="1">
      <alignment horizontal="left" vertical="center" wrapText="1"/>
    </xf>
    <xf numFmtId="1" fontId="20" fillId="0" borderId="0" xfId="0" applyNumberFormat="1" applyFont="1" applyAlignment="1">
      <alignment horizontal="center" vertical="center" wrapText="1"/>
    </xf>
    <xf numFmtId="9" fontId="20" fillId="3" borderId="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20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1" fontId="23" fillId="4" borderId="1" xfId="1" applyNumberFormat="1" applyFont="1" applyFill="1" applyBorder="1" applyAlignment="1">
      <alignment horizontal="center" vertical="center" wrapText="1"/>
    </xf>
    <xf numFmtId="9" fontId="23" fillId="4" borderId="1" xfId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70" fontId="24" fillId="4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9" fontId="24" fillId="4" borderId="1" xfId="1" applyFont="1" applyFill="1" applyBorder="1" applyAlignment="1">
      <alignment horizontal="center" vertical="center" wrapText="1"/>
    </xf>
    <xf numFmtId="9" fontId="20" fillId="0" borderId="0" xfId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1" fillId="0" borderId="0" xfId="2" applyFont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  <xf numFmtId="170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21" fillId="0" borderId="0" xfId="1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70" fontId="27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9" fontId="20" fillId="0" borderId="0" xfId="1" applyFont="1" applyFill="1" applyAlignment="1">
      <alignment horizontal="center" vertical="center"/>
    </xf>
    <xf numFmtId="49" fontId="29" fillId="3" borderId="0" xfId="0" applyNumberFormat="1" applyFont="1" applyFill="1" applyAlignment="1">
      <alignment horizontal="left" vertical="center"/>
    </xf>
    <xf numFmtId="9" fontId="29" fillId="3" borderId="0" xfId="1" applyFont="1" applyFill="1" applyBorder="1" applyAlignment="1">
      <alignment horizontal="center" vertical="center" wrapText="1"/>
    </xf>
    <xf numFmtId="44" fontId="20" fillId="0" borderId="0" xfId="44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left" vertical="center"/>
    </xf>
    <xf numFmtId="170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70" fontId="20" fillId="0" borderId="2" xfId="0" applyNumberFormat="1" applyFont="1" applyBorder="1" applyAlignment="1">
      <alignment horizontal="center"/>
    </xf>
    <xf numFmtId="170" fontId="2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Continuous" vertical="center"/>
    </xf>
    <xf numFmtId="1" fontId="24" fillId="4" borderId="1" xfId="0" applyNumberFormat="1" applyFont="1" applyFill="1" applyBorder="1" applyAlignment="1">
      <alignment horizontal="center" vertical="center"/>
    </xf>
    <xf numFmtId="49" fontId="22" fillId="3" borderId="0" xfId="0" applyNumberFormat="1" applyFont="1" applyFill="1" applyAlignment="1">
      <alignment horizontal="left" vertical="center"/>
    </xf>
    <xf numFmtId="9" fontId="20" fillId="3" borderId="0" xfId="1" applyFont="1" applyFill="1" applyBorder="1" applyAlignment="1">
      <alignment horizontal="center" vertical="center"/>
    </xf>
    <xf numFmtId="0" fontId="33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left"/>
    </xf>
    <xf numFmtId="49" fontId="36" fillId="0" borderId="0" xfId="0" applyNumberFormat="1" applyFont="1"/>
    <xf numFmtId="0" fontId="0" fillId="0" borderId="0" xfId="0" applyAlignment="1">
      <alignment horizontal="centerContinuous"/>
    </xf>
    <xf numFmtId="0" fontId="20" fillId="0" borderId="3" xfId="0" applyFont="1" applyBorder="1" applyAlignment="1">
      <alignment horizontal="center" vertical="center"/>
    </xf>
    <xf numFmtId="0" fontId="39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43" fillId="2" borderId="0" xfId="0" applyFont="1" applyFill="1"/>
    <xf numFmtId="1" fontId="44" fillId="0" borderId="0" xfId="0" applyNumberFormat="1" applyFont="1" applyAlignment="1">
      <alignment horizontal="left"/>
    </xf>
    <xf numFmtId="49" fontId="44" fillId="0" borderId="0" xfId="0" applyNumberFormat="1" applyFont="1" applyAlignment="1">
      <alignment horizontal="left" vertical="center"/>
    </xf>
    <xf numFmtId="49" fontId="45" fillId="3" borderId="0" xfId="0" applyNumberFormat="1" applyFont="1" applyFill="1" applyAlignment="1">
      <alignment horizontal="left" vertical="center"/>
    </xf>
    <xf numFmtId="0" fontId="44" fillId="0" borderId="0" xfId="0" applyFont="1"/>
    <xf numFmtId="0" fontId="48" fillId="0" borderId="0" xfId="0" applyFont="1"/>
    <xf numFmtId="49" fontId="50" fillId="0" borderId="1" xfId="0" applyNumberFormat="1" applyFont="1" applyBorder="1" applyAlignment="1">
      <alignment horizontal="center" vertical="center"/>
    </xf>
    <xf numFmtId="0" fontId="51" fillId="0" borderId="0" xfId="0" applyFont="1"/>
    <xf numFmtId="0" fontId="53" fillId="0" borderId="0" xfId="0" applyFont="1" applyAlignment="1">
      <alignment horizontal="centerContinuous"/>
    </xf>
    <xf numFmtId="0" fontId="46" fillId="0" borderId="0" xfId="0" applyFont="1"/>
    <xf numFmtId="0" fontId="32" fillId="0" borderId="0" xfId="2" applyFont="1" applyAlignment="1">
      <alignment horizontal="left" vertical="center" wrapText="1"/>
    </xf>
    <xf numFmtId="0" fontId="43" fillId="2" borderId="0" xfId="0" applyFont="1" applyFill="1" applyAlignment="1">
      <alignment horizontal="center"/>
    </xf>
    <xf numFmtId="0" fontId="26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2" borderId="1" xfId="0" quotePrefix="1" applyFont="1" applyFill="1" applyBorder="1" applyAlignment="1">
      <alignment horizontal="center" vertical="center"/>
    </xf>
    <xf numFmtId="0" fontId="55" fillId="0" borderId="1" xfId="46" applyFont="1" applyBorder="1" applyAlignment="1">
      <alignment horizontal="center" vertical="center"/>
    </xf>
    <xf numFmtId="0" fontId="55" fillId="0" borderId="3" xfId="46" applyFont="1" applyBorder="1" applyAlignment="1">
      <alignment horizontal="center" vertical="center"/>
    </xf>
    <xf numFmtId="0" fontId="55" fillId="0" borderId="8" xfId="46" applyFont="1" applyBorder="1" applyAlignment="1">
      <alignment horizontal="center" vertical="center"/>
    </xf>
    <xf numFmtId="49" fontId="55" fillId="0" borderId="1" xfId="46" applyNumberFormat="1" applyFont="1" applyBorder="1" applyAlignment="1">
      <alignment horizontal="center" vertical="center"/>
    </xf>
    <xf numFmtId="1" fontId="55" fillId="0" borderId="3" xfId="0" quotePrefix="1" applyNumberFormat="1" applyFont="1" applyBorder="1" applyAlignment="1">
      <alignment horizontal="center" vertical="center"/>
    </xf>
    <xf numFmtId="49" fontId="55" fillId="2" borderId="1" xfId="0" quotePrefix="1" applyNumberFormat="1" applyFont="1" applyFill="1" applyBorder="1" applyAlignment="1">
      <alignment horizontal="center" vertical="center"/>
    </xf>
    <xf numFmtId="1" fontId="54" fillId="0" borderId="1" xfId="0" quotePrefix="1" applyNumberFormat="1" applyFont="1" applyBorder="1" applyAlignment="1">
      <alignment horizontal="center" vertical="center" wrapText="1"/>
    </xf>
    <xf numFmtId="1" fontId="54" fillId="0" borderId="3" xfId="0" quotePrefix="1" applyNumberFormat="1" applyFont="1" applyBorder="1" applyAlignment="1">
      <alignment horizontal="center" vertical="center" wrapText="1"/>
    </xf>
    <xf numFmtId="1" fontId="55" fillId="0" borderId="1" xfId="0" quotePrefix="1" applyNumberFormat="1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 wrapText="1"/>
    </xf>
    <xf numFmtId="1" fontId="54" fillId="0" borderId="1" xfId="0" quotePrefix="1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54" fillId="2" borderId="7" xfId="0" applyFont="1" applyFill="1" applyBorder="1" applyAlignment="1">
      <alignment horizontal="left" vertical="center" wrapText="1"/>
    </xf>
    <xf numFmtId="0" fontId="56" fillId="0" borderId="1" xfId="0" applyFont="1" applyBorder="1" applyAlignment="1">
      <alignment horizontal="left" vertical="center" wrapText="1" readingOrder="1"/>
    </xf>
    <xf numFmtId="0" fontId="56" fillId="0" borderId="3" xfId="0" applyFont="1" applyBorder="1" applyAlignment="1">
      <alignment horizontal="left" vertical="center" wrapText="1" readingOrder="1"/>
    </xf>
    <xf numFmtId="0" fontId="56" fillId="0" borderId="1" xfId="0" applyFont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55" fillId="0" borderId="8" xfId="0" applyFont="1" applyBorder="1" applyAlignment="1">
      <alignment horizontal="center" vertical="center"/>
    </xf>
    <xf numFmtId="170" fontId="54" fillId="0" borderId="8" xfId="44" applyNumberFormat="1" applyFont="1" applyFill="1" applyBorder="1" applyAlignment="1">
      <alignment horizontal="center" vertical="center"/>
    </xf>
    <xf numFmtId="170" fontId="55" fillId="0" borderId="8" xfId="44" applyNumberFormat="1" applyFont="1" applyFill="1" applyBorder="1" applyAlignment="1">
      <alignment horizontal="center" vertical="center"/>
    </xf>
    <xf numFmtId="0" fontId="55" fillId="0" borderId="1" xfId="44" applyNumberFormat="1" applyFont="1" applyFill="1" applyBorder="1" applyAlignment="1">
      <alignment horizontal="center" vertical="center" wrapText="1"/>
    </xf>
    <xf numFmtId="0" fontId="55" fillId="0" borderId="3" xfId="44" applyNumberFormat="1" applyFont="1" applyFill="1" applyBorder="1" applyAlignment="1">
      <alignment horizontal="center" vertical="center" wrapText="1"/>
    </xf>
    <xf numFmtId="1" fontId="58" fillId="2" borderId="1" xfId="0" applyNumberFormat="1" applyFont="1" applyFill="1" applyBorder="1" applyAlignment="1">
      <alignment horizontal="center" vertical="center" wrapText="1"/>
    </xf>
    <xf numFmtId="1" fontId="55" fillId="2" borderId="1" xfId="0" applyNumberFormat="1" applyFont="1" applyFill="1" applyBorder="1" applyAlignment="1">
      <alignment horizontal="center" vertical="center" wrapText="1"/>
    </xf>
    <xf numFmtId="1" fontId="55" fillId="2" borderId="8" xfId="0" applyNumberFormat="1" applyFont="1" applyFill="1" applyBorder="1" applyAlignment="1">
      <alignment horizontal="center" vertical="center" wrapText="1"/>
    </xf>
    <xf numFmtId="1" fontId="55" fillId="2" borderId="5" xfId="0" applyNumberFormat="1" applyFont="1" applyFill="1" applyBorder="1" applyAlignment="1">
      <alignment horizontal="center" vertical="center" wrapText="1"/>
    </xf>
    <xf numFmtId="1" fontId="55" fillId="2" borderId="1" xfId="0" applyNumberFormat="1" applyFont="1" applyFill="1" applyBorder="1" applyAlignment="1">
      <alignment horizontal="center" vertical="center"/>
    </xf>
    <xf numFmtId="1" fontId="55" fillId="0" borderId="1" xfId="0" applyNumberFormat="1" applyFont="1" applyBorder="1" applyAlignment="1">
      <alignment horizontal="center" vertical="center" wrapText="1"/>
    </xf>
    <xf numFmtId="0" fontId="59" fillId="0" borderId="0" xfId="2" applyFont="1" applyAlignment="1">
      <alignment horizontal="left" vertical="center" wrapText="1"/>
    </xf>
    <xf numFmtId="0" fontId="2" fillId="2" borderId="0" xfId="0" applyFont="1" applyFill="1" applyAlignment="1">
      <alignment horizontal="centerContinuous"/>
    </xf>
    <xf numFmtId="0" fontId="55" fillId="0" borderId="1" xfId="0" applyFont="1" applyBorder="1" applyAlignment="1">
      <alignment horizontal="left" vertical="center"/>
    </xf>
    <xf numFmtId="0" fontId="54" fillId="2" borderId="1" xfId="0" applyFont="1" applyFill="1" applyBorder="1" applyAlignment="1">
      <alignment horizontal="center" vertical="center"/>
    </xf>
    <xf numFmtId="1" fontId="54" fillId="2" borderId="1" xfId="0" applyNumberFormat="1" applyFont="1" applyFill="1" applyBorder="1" applyAlignment="1">
      <alignment horizontal="center" vertical="center"/>
    </xf>
    <xf numFmtId="170" fontId="54" fillId="0" borderId="1" xfId="44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4" fillId="6" borderId="1" xfId="0" applyFont="1" applyFill="1" applyBorder="1" applyAlignment="1">
      <alignment horizontal="center" vertical="center" wrapText="1"/>
    </xf>
    <xf numFmtId="9" fontId="57" fillId="0" borderId="1" xfId="1" applyFont="1" applyFill="1" applyBorder="1" applyAlignment="1">
      <alignment horizontal="center" vertical="center"/>
    </xf>
    <xf numFmtId="9" fontId="65" fillId="0" borderId="1" xfId="1" applyFont="1" applyFill="1" applyBorder="1" applyAlignment="1">
      <alignment horizontal="center" vertical="center"/>
    </xf>
    <xf numFmtId="9" fontId="57" fillId="0" borderId="1" xfId="1" applyFont="1" applyFill="1" applyBorder="1" applyAlignment="1">
      <alignment horizontal="center" vertical="center" wrapText="1"/>
    </xf>
    <xf numFmtId="9" fontId="65" fillId="0" borderId="1" xfId="1" applyFont="1" applyFill="1" applyBorder="1" applyAlignment="1">
      <alignment horizontal="center" vertical="center" wrapText="1"/>
    </xf>
    <xf numFmtId="1" fontId="57" fillId="0" borderId="1" xfId="0" applyNumberFormat="1" applyFont="1" applyBorder="1" applyAlignment="1">
      <alignment horizontal="center" vertical="center" wrapText="1"/>
    </xf>
    <xf numFmtId="170" fontId="54" fillId="0" borderId="1" xfId="44" applyNumberFormat="1" applyFont="1" applyBorder="1" applyAlignment="1">
      <alignment horizontal="center" vertical="center"/>
    </xf>
    <xf numFmtId="0" fontId="54" fillId="0" borderId="1" xfId="0" quotePrefix="1" applyFont="1" applyBorder="1" applyAlignment="1">
      <alignment horizontal="center" vertical="center"/>
    </xf>
    <xf numFmtId="44" fontId="20" fillId="0" borderId="0" xfId="44" applyFont="1" applyAlignment="1">
      <alignment horizontal="center" vertical="center"/>
    </xf>
    <xf numFmtId="44" fontId="20" fillId="0" borderId="0" xfId="44" applyFont="1" applyAlignment="1">
      <alignment horizontal="center"/>
    </xf>
    <xf numFmtId="9" fontId="20" fillId="3" borderId="0" xfId="1" applyFont="1" applyFill="1" applyAlignment="1">
      <alignment horizontal="center" vertical="center" wrapText="1"/>
    </xf>
    <xf numFmtId="9" fontId="20" fillId="0" borderId="0" xfId="1" applyFont="1" applyAlignment="1">
      <alignment horizontal="center" vertical="center"/>
    </xf>
    <xf numFmtId="2" fontId="20" fillId="0" borderId="0" xfId="44" applyNumberFormat="1" applyFont="1" applyAlignment="1">
      <alignment horizontal="center"/>
    </xf>
    <xf numFmtId="9" fontId="20" fillId="0" borderId="0" xfId="1" applyFont="1" applyAlignment="1">
      <alignment horizontal="center"/>
    </xf>
    <xf numFmtId="9" fontId="20" fillId="0" borderId="0" xfId="1" applyFont="1" applyAlignment="1">
      <alignment horizontal="center" vertical="center" wrapText="1"/>
    </xf>
    <xf numFmtId="9" fontId="29" fillId="3" borderId="0" xfId="1" applyFont="1" applyFill="1" applyAlignment="1">
      <alignment horizontal="center" vertical="center" wrapText="1"/>
    </xf>
    <xf numFmtId="9" fontId="20" fillId="3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7" borderId="0" xfId="0" applyFill="1"/>
    <xf numFmtId="0" fontId="62" fillId="8" borderId="0" xfId="0" applyFont="1" applyFill="1" applyAlignment="1">
      <alignment horizontal="left" vertical="center"/>
    </xf>
    <xf numFmtId="0" fontId="52" fillId="8" borderId="0" xfId="0" applyFont="1" applyFill="1" applyAlignment="1">
      <alignment horizontal="left" vertical="center"/>
    </xf>
    <xf numFmtId="0" fontId="34" fillId="8" borderId="0" xfId="0" applyFont="1" applyFill="1" applyAlignment="1">
      <alignment horizontal="left" vertical="center"/>
    </xf>
    <xf numFmtId="0" fontId="33" fillId="8" borderId="0" xfId="0" applyFont="1" applyFill="1" applyAlignment="1">
      <alignment horizontal="left" wrapText="1"/>
    </xf>
    <xf numFmtId="0" fontId="33" fillId="7" borderId="0" xfId="0" applyFont="1" applyFill="1" applyAlignment="1">
      <alignment horizontal="left"/>
    </xf>
    <xf numFmtId="0" fontId="33" fillId="7" borderId="0" xfId="0" applyFont="1" applyFill="1" applyAlignment="1">
      <alignment horizontal="centerContinuous"/>
    </xf>
    <xf numFmtId="0" fontId="49" fillId="8" borderId="0" xfId="0" applyFont="1" applyFill="1" applyAlignment="1">
      <alignment horizontal="left" vertical="center"/>
    </xf>
    <xf numFmtId="170" fontId="24" fillId="9" borderId="1" xfId="0" applyNumberFormat="1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49" fontId="63" fillId="9" borderId="1" xfId="0" applyNumberFormat="1" applyFont="1" applyFill="1" applyBorder="1" applyAlignment="1">
      <alignment horizontal="center" vertical="center"/>
    </xf>
    <xf numFmtId="0" fontId="57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170" fontId="22" fillId="9" borderId="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8" fontId="57" fillId="9" borderId="1" xfId="0" applyNumberFormat="1" applyFont="1" applyFill="1" applyBorder="1" applyAlignment="1">
      <alignment horizontal="center" vertical="center"/>
    </xf>
    <xf numFmtId="0" fontId="67" fillId="10" borderId="0" xfId="0" applyFont="1" applyFill="1" applyAlignment="1">
      <alignment horizontal="left" vertical="center"/>
    </xf>
    <xf numFmtId="1" fontId="68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left" vertical="center"/>
    </xf>
    <xf numFmtId="44" fontId="68" fillId="9" borderId="0" xfId="44" applyFont="1" applyFill="1" applyBorder="1" applyAlignment="1">
      <alignment horizontal="center" vertical="center"/>
    </xf>
    <xf numFmtId="173" fontId="67" fillId="9" borderId="0" xfId="0" applyNumberFormat="1" applyFont="1" applyFill="1" applyAlignment="1">
      <alignment horizontal="center" vertical="center"/>
    </xf>
    <xf numFmtId="170" fontId="67" fillId="9" borderId="0" xfId="44" applyNumberFormat="1" applyFont="1" applyFill="1" applyBorder="1" applyAlignment="1">
      <alignment vertical="center"/>
    </xf>
    <xf numFmtId="174" fontId="68" fillId="9" borderId="0" xfId="0" applyNumberFormat="1" applyFont="1" applyFill="1" applyAlignment="1">
      <alignment horizontal="center" vertical="center"/>
    </xf>
    <xf numFmtId="44" fontId="67" fillId="9" borderId="0" xfId="44" applyFont="1" applyFill="1" applyBorder="1" applyAlignment="1">
      <alignment vertical="center"/>
    </xf>
    <xf numFmtId="1" fontId="67" fillId="9" borderId="0" xfId="0" applyNumberFormat="1" applyFont="1" applyFill="1" applyAlignment="1">
      <alignment horizontal="center" vertical="center"/>
    </xf>
    <xf numFmtId="6" fontId="67" fillId="9" borderId="0" xfId="44" applyNumberFormat="1" applyFont="1" applyFill="1" applyBorder="1" applyAlignment="1">
      <alignment horizontal="center" vertical="center"/>
    </xf>
    <xf numFmtId="9" fontId="67" fillId="9" borderId="0" xfId="0" applyNumberFormat="1" applyFont="1" applyFill="1" applyAlignment="1">
      <alignment horizontal="center" vertical="center"/>
    </xf>
    <xf numFmtId="0" fontId="68" fillId="9" borderId="0" xfId="0" applyFont="1" applyFill="1" applyAlignment="1">
      <alignment horizontal="center" vertical="center"/>
    </xf>
    <xf numFmtId="0" fontId="54" fillId="0" borderId="1" xfId="0" applyFont="1" applyBorder="1" applyAlignment="1">
      <alignment vertical="center"/>
    </xf>
    <xf numFmtId="8" fontId="54" fillId="0" borderId="1" xfId="0" applyNumberFormat="1" applyFont="1" applyBorder="1" applyAlignment="1">
      <alignment vertical="center"/>
    </xf>
    <xf numFmtId="0" fontId="57" fillId="9" borderId="1" xfId="0" applyFont="1" applyFill="1" applyBorder="1" applyAlignment="1">
      <alignment vertical="center"/>
    </xf>
    <xf numFmtId="8" fontId="57" fillId="9" borderId="1" xfId="0" applyNumberFormat="1" applyFont="1" applyFill="1" applyBorder="1" applyAlignment="1">
      <alignment vertical="center"/>
    </xf>
    <xf numFmtId="0" fontId="54" fillId="11" borderId="1" xfId="0" applyFont="1" applyFill="1" applyBorder="1" applyAlignment="1">
      <alignment vertical="center"/>
    </xf>
    <xf numFmtId="49" fontId="50" fillId="11" borderId="1" xfId="0" applyNumberFormat="1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8" fontId="54" fillId="11" borderId="1" xfId="0" applyNumberFormat="1" applyFont="1" applyFill="1" applyBorder="1" applyAlignment="1">
      <alignment vertical="center"/>
    </xf>
    <xf numFmtId="0" fontId="20" fillId="11" borderId="1" xfId="0" applyFont="1" applyFill="1" applyBorder="1" applyAlignment="1">
      <alignment horizontal="center" vertical="center"/>
    </xf>
    <xf numFmtId="170" fontId="20" fillId="11" borderId="1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57" fillId="11" borderId="0" xfId="0" applyFont="1" applyFill="1" applyAlignment="1">
      <alignment horizontal="center" vertical="center" wrapText="1"/>
    </xf>
    <xf numFmtId="0" fontId="54" fillId="0" borderId="1" xfId="0" quotePrefix="1" applyFont="1" applyBorder="1" applyAlignment="1">
      <alignment horizontal="left" vertical="center"/>
    </xf>
    <xf numFmtId="0" fontId="54" fillId="11" borderId="1" xfId="0" quotePrefix="1" applyFont="1" applyFill="1" applyBorder="1" applyAlignment="1">
      <alignment vertical="center"/>
    </xf>
    <xf numFmtId="0" fontId="54" fillId="0" borderId="1" xfId="0" quotePrefix="1" applyFont="1" applyBorder="1" applyAlignment="1">
      <alignment vertical="center"/>
    </xf>
    <xf numFmtId="49" fontId="50" fillId="11" borderId="1" xfId="0" quotePrefix="1" applyNumberFormat="1" applyFont="1" applyFill="1" applyBorder="1" applyAlignment="1">
      <alignment horizontal="center" vertical="center"/>
    </xf>
    <xf numFmtId="49" fontId="54" fillId="11" borderId="1" xfId="0" quotePrefix="1" applyNumberFormat="1" applyFont="1" applyFill="1" applyBorder="1" applyAlignment="1">
      <alignment vertical="center"/>
    </xf>
    <xf numFmtId="49" fontId="50" fillId="0" borderId="1" xfId="0" quotePrefix="1" applyNumberFormat="1" applyFont="1" applyBorder="1" applyAlignment="1">
      <alignment horizontal="center" vertical="center"/>
    </xf>
    <xf numFmtId="0" fontId="54" fillId="9" borderId="1" xfId="0" applyFont="1" applyFill="1" applyBorder="1" applyAlignment="1">
      <alignment horizontal="center" vertical="center"/>
    </xf>
    <xf numFmtId="8" fontId="54" fillId="9" borderId="1" xfId="0" applyNumberFormat="1" applyFont="1" applyFill="1" applyBorder="1" applyAlignment="1">
      <alignment vertical="center"/>
    </xf>
    <xf numFmtId="170" fontId="20" fillId="9" borderId="1" xfId="0" applyNumberFormat="1" applyFont="1" applyFill="1" applyBorder="1" applyAlignment="1">
      <alignment horizontal="center" vertical="center"/>
    </xf>
    <xf numFmtId="1" fontId="24" fillId="9" borderId="1" xfId="0" applyNumberFormat="1" applyFont="1" applyFill="1" applyBorder="1" applyAlignment="1">
      <alignment horizontal="center" vertical="center"/>
    </xf>
    <xf numFmtId="49" fontId="70" fillId="9" borderId="1" xfId="0" applyNumberFormat="1" applyFont="1" applyFill="1" applyBorder="1" applyAlignment="1">
      <alignment horizontal="center" vertical="center"/>
    </xf>
    <xf numFmtId="0" fontId="65" fillId="9" borderId="1" xfId="0" applyFont="1" applyFill="1" applyBorder="1" applyAlignment="1">
      <alignment horizontal="center" vertical="center"/>
    </xf>
    <xf numFmtId="0" fontId="64" fillId="9" borderId="1" xfId="0" applyFont="1" applyFill="1" applyBorder="1" applyAlignment="1">
      <alignment horizontal="center" vertical="center"/>
    </xf>
    <xf numFmtId="170" fontId="64" fillId="9" borderId="1" xfId="0" applyNumberFormat="1" applyFont="1" applyFill="1" applyBorder="1" applyAlignment="1">
      <alignment horizontal="center" vertical="center"/>
    </xf>
    <xf numFmtId="0" fontId="71" fillId="10" borderId="0" xfId="0" applyFont="1" applyFill="1" applyAlignment="1">
      <alignment horizontal="left" vertical="center"/>
    </xf>
    <xf numFmtId="1" fontId="72" fillId="9" borderId="0" xfId="0" applyNumberFormat="1" applyFont="1" applyFill="1" applyAlignment="1">
      <alignment horizontal="center" vertical="center"/>
    </xf>
    <xf numFmtId="1" fontId="71" fillId="9" borderId="0" xfId="0" applyNumberFormat="1" applyFont="1" applyFill="1" applyAlignment="1">
      <alignment horizontal="left" vertical="center"/>
    </xf>
    <xf numFmtId="44" fontId="72" fillId="9" borderId="0" xfId="44" applyFont="1" applyFill="1" applyBorder="1" applyAlignment="1">
      <alignment horizontal="center" vertical="center"/>
    </xf>
    <xf numFmtId="174" fontId="72" fillId="9" borderId="0" xfId="0" applyNumberFormat="1" applyFont="1" applyFill="1" applyAlignment="1">
      <alignment horizontal="center" vertical="center"/>
    </xf>
    <xf numFmtId="44" fontId="71" fillId="9" borderId="0" xfId="44" applyFont="1" applyFill="1" applyBorder="1" applyAlignment="1">
      <alignment vertical="center"/>
    </xf>
    <xf numFmtId="1" fontId="71" fillId="9" borderId="0" xfId="0" applyNumberFormat="1" applyFont="1" applyFill="1" applyAlignment="1">
      <alignment horizontal="center" vertical="center"/>
    </xf>
    <xf numFmtId="6" fontId="71" fillId="9" borderId="0" xfId="44" applyNumberFormat="1" applyFont="1" applyFill="1" applyBorder="1" applyAlignment="1">
      <alignment horizontal="center" vertical="center"/>
    </xf>
    <xf numFmtId="9" fontId="71" fillId="9" borderId="0" xfId="0" applyNumberFormat="1" applyFont="1" applyFill="1" applyAlignment="1">
      <alignment horizontal="center" vertical="center"/>
    </xf>
    <xf numFmtId="0" fontId="72" fillId="9" borderId="0" xfId="0" applyFont="1" applyFill="1" applyAlignment="1">
      <alignment horizontal="center" vertical="center"/>
    </xf>
    <xf numFmtId="173" fontId="71" fillId="9" borderId="0" xfId="0" applyNumberFormat="1" applyFont="1" applyFill="1" applyAlignment="1">
      <alignment horizontal="center" vertical="center"/>
    </xf>
    <xf numFmtId="170" fontId="71" fillId="9" borderId="0" xfId="44" applyNumberFormat="1" applyFont="1" applyFill="1" applyBorder="1" applyAlignment="1">
      <alignment vertical="center"/>
    </xf>
    <xf numFmtId="0" fontId="65" fillId="9" borderId="1" xfId="0" applyFont="1" applyFill="1" applyBorder="1" applyAlignment="1">
      <alignment vertical="center"/>
    </xf>
    <xf numFmtId="8" fontId="65" fillId="9" borderId="1" xfId="0" applyNumberFormat="1" applyFont="1" applyFill="1" applyBorder="1" applyAlignment="1">
      <alignment vertical="center"/>
    </xf>
    <xf numFmtId="1" fontId="72" fillId="0" borderId="0" xfId="0" applyNumberFormat="1" applyFont="1" applyAlignment="1">
      <alignment horizontal="center" vertical="center"/>
    </xf>
    <xf numFmtId="1" fontId="71" fillId="0" borderId="0" xfId="0" applyNumberFormat="1" applyFont="1" applyAlignment="1">
      <alignment horizontal="left" vertical="center"/>
    </xf>
    <xf numFmtId="44" fontId="72" fillId="0" borderId="0" xfId="44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2" fillId="0" borderId="0" xfId="0" applyFont="1" applyAlignment="1">
      <alignment vertical="center"/>
    </xf>
    <xf numFmtId="0" fontId="71" fillId="9" borderId="0" xfId="0" applyFont="1" applyFill="1" applyAlignment="1">
      <alignment horizontal="left" vertical="center"/>
    </xf>
    <xf numFmtId="1" fontId="71" fillId="0" borderId="0" xfId="0" applyNumberFormat="1" applyFont="1" applyAlignment="1">
      <alignment horizontal="center" vertical="center"/>
    </xf>
    <xf numFmtId="6" fontId="71" fillId="0" borderId="0" xfId="44" applyNumberFormat="1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44" fontId="71" fillId="0" borderId="0" xfId="44" applyFont="1" applyFill="1" applyBorder="1" applyAlignment="1">
      <alignment vertical="center"/>
    </xf>
    <xf numFmtId="1" fontId="73" fillId="9" borderId="0" xfId="0" applyNumberFormat="1" applyFont="1" applyFill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170" fontId="54" fillId="0" borderId="1" xfId="0" applyNumberFormat="1" applyFont="1" applyBorder="1" applyAlignment="1">
      <alignment vertical="center"/>
    </xf>
    <xf numFmtId="170" fontId="20" fillId="0" borderId="9" xfId="0" applyNumberFormat="1" applyFont="1" applyBorder="1" applyAlignment="1">
      <alignment horizontal="center" vertical="center"/>
    </xf>
    <xf numFmtId="1" fontId="69" fillId="0" borderId="4" xfId="0" applyNumberFormat="1" applyFont="1" applyBorder="1" applyAlignment="1">
      <alignment horizontal="center" vertical="center"/>
    </xf>
    <xf numFmtId="1" fontId="69" fillId="0" borderId="0" xfId="0" applyNumberFormat="1" applyFont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5" fillId="13" borderId="1" xfId="0" applyFont="1" applyFill="1" applyBorder="1" applyAlignment="1">
      <alignment horizontal="left" vertical="center" wrapText="1"/>
    </xf>
    <xf numFmtId="0" fontId="54" fillId="0" borderId="10" xfId="0" applyFont="1" applyBorder="1" applyAlignment="1">
      <alignment horizontal="center" vertical="center" wrapText="1"/>
    </xf>
    <xf numFmtId="0" fontId="74" fillId="13" borderId="0" xfId="0" applyFont="1" applyFill="1"/>
    <xf numFmtId="0" fontId="0" fillId="13" borderId="0" xfId="0" applyFill="1" applyAlignment="1">
      <alignment wrapText="1"/>
    </xf>
    <xf numFmtId="0" fontId="30" fillId="5" borderId="6" xfId="0" applyFont="1" applyFill="1" applyBorder="1" applyAlignment="1">
      <alignment horizontal="centerContinuous" vertical="center" wrapText="1"/>
    </xf>
    <xf numFmtId="0" fontId="60" fillId="5" borderId="6" xfId="0" applyFont="1" applyFill="1" applyBorder="1" applyAlignment="1">
      <alignment horizontal="centerContinuous" vertical="center" wrapText="1"/>
    </xf>
    <xf numFmtId="0" fontId="22" fillId="11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49" fontId="56" fillId="0" borderId="1" xfId="0" applyNumberFormat="1" applyFont="1" applyBorder="1" applyAlignment="1">
      <alignment vertical="center"/>
    </xf>
    <xf numFmtId="0" fontId="55" fillId="0" borderId="9" xfId="0" applyFont="1" applyBorder="1" applyAlignment="1">
      <alignment vertical="center" wrapText="1"/>
    </xf>
    <xf numFmtId="49" fontId="56" fillId="0" borderId="1" xfId="0" applyNumberFormat="1" applyFont="1" applyBorder="1" applyAlignment="1">
      <alignment vertical="center" wrapText="1"/>
    </xf>
    <xf numFmtId="0" fontId="54" fillId="14" borderId="1" xfId="0" applyFont="1" applyFill="1" applyBorder="1" applyAlignment="1">
      <alignment horizontal="center" vertical="center"/>
    </xf>
    <xf numFmtId="49" fontId="56" fillId="14" borderId="1" xfId="0" applyNumberFormat="1" applyFont="1" applyFill="1" applyBorder="1" applyAlignment="1">
      <alignment vertical="center"/>
    </xf>
    <xf numFmtId="49" fontId="56" fillId="14" borderId="1" xfId="0" applyNumberFormat="1" applyFont="1" applyFill="1" applyBorder="1" applyAlignment="1">
      <alignment vertical="center" wrapText="1"/>
    </xf>
    <xf numFmtId="0" fontId="55" fillId="14" borderId="1" xfId="0" quotePrefix="1" applyFont="1" applyFill="1" applyBorder="1" applyAlignment="1">
      <alignment horizontal="center" vertical="center"/>
    </xf>
    <xf numFmtId="0" fontId="55" fillId="14" borderId="1" xfId="46" applyFont="1" applyFill="1" applyBorder="1" applyAlignment="1">
      <alignment horizontal="center" vertical="center"/>
    </xf>
    <xf numFmtId="0" fontId="55" fillId="14" borderId="3" xfId="46" applyFont="1" applyFill="1" applyBorder="1" applyAlignment="1">
      <alignment horizontal="center" vertical="center"/>
    </xf>
    <xf numFmtId="0" fontId="54" fillId="14" borderId="1" xfId="0" quotePrefix="1" applyFont="1" applyFill="1" applyBorder="1" applyAlignment="1">
      <alignment horizontal="center" vertical="center"/>
    </xf>
    <xf numFmtId="0" fontId="55" fillId="14" borderId="1" xfId="0" applyFont="1" applyFill="1" applyBorder="1" applyAlignment="1">
      <alignment horizontal="center" vertical="center"/>
    </xf>
    <xf numFmtId="49" fontId="55" fillId="14" borderId="1" xfId="0" applyNumberFormat="1" applyFont="1" applyFill="1" applyBorder="1" applyAlignment="1">
      <alignment horizontal="center" vertical="center" wrapText="1"/>
    </xf>
    <xf numFmtId="0" fontId="55" fillId="14" borderId="8" xfId="46" applyFont="1" applyFill="1" applyBorder="1" applyAlignment="1">
      <alignment horizontal="center" vertical="center"/>
    </xf>
    <xf numFmtId="49" fontId="55" fillId="14" borderId="1" xfId="46" applyNumberFormat="1" applyFont="1" applyFill="1" applyBorder="1" applyAlignment="1">
      <alignment horizontal="center" vertical="center"/>
    </xf>
    <xf numFmtId="0" fontId="55" fillId="14" borderId="3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vertical="center"/>
    </xf>
    <xf numFmtId="0" fontId="54" fillId="4" borderId="1" xfId="0" quotePrefix="1" applyFont="1" applyFill="1" applyBorder="1" applyAlignment="1">
      <alignment vertical="center"/>
    </xf>
    <xf numFmtId="0" fontId="54" fillId="4" borderId="1" xfId="0" quotePrefix="1" applyFont="1" applyFill="1" applyBorder="1" applyAlignment="1">
      <alignment horizontal="left" vertical="center"/>
    </xf>
    <xf numFmtId="49" fontId="54" fillId="4" borderId="1" xfId="0" quotePrefix="1" applyNumberFormat="1" applyFont="1" applyFill="1" applyBorder="1" applyAlignment="1">
      <alignment vertical="center"/>
    </xf>
    <xf numFmtId="0" fontId="54" fillId="12" borderId="1" xfId="0" applyFont="1" applyFill="1" applyBorder="1" applyAlignment="1">
      <alignment vertical="center"/>
    </xf>
    <xf numFmtId="0" fontId="54" fillId="12" borderId="1" xfId="0" quotePrefix="1" applyFont="1" applyFill="1" applyBorder="1" applyAlignment="1">
      <alignment horizontal="center" vertical="center"/>
    </xf>
    <xf numFmtId="0" fontId="54" fillId="12" borderId="1" xfId="0" applyFont="1" applyFill="1" applyBorder="1" applyAlignment="1">
      <alignment horizontal="center" vertical="center"/>
    </xf>
    <xf numFmtId="0" fontId="54" fillId="15" borderId="1" xfId="0" applyFont="1" applyFill="1" applyBorder="1" applyAlignment="1">
      <alignment vertical="center"/>
    </xf>
    <xf numFmtId="0" fontId="41" fillId="0" borderId="0" xfId="2" applyFont="1" applyAlignment="1">
      <alignment horizontal="left" vertical="top" wrapText="1"/>
    </xf>
    <xf numFmtId="0" fontId="41" fillId="0" borderId="0" xfId="2" applyFont="1" applyAlignment="1">
      <alignment horizontal="left" wrapText="1"/>
    </xf>
    <xf numFmtId="49" fontId="40" fillId="3" borderId="0" xfId="0" applyNumberFormat="1" applyFont="1" applyFill="1" applyAlignment="1">
      <alignment horizontal="center" wrapText="1"/>
    </xf>
    <xf numFmtId="49" fontId="40" fillId="3" borderId="0" xfId="0" applyNumberFormat="1" applyFont="1" applyFill="1" applyAlignment="1">
      <alignment horizontal="center"/>
    </xf>
  </cellXfs>
  <cellStyles count="1288">
    <cellStyle name="          _x000a__x000a_386grabber=VGA.3GR_x000a__x000a_" xfId="49" xr:uid="{00000000-0005-0000-0000-000000000000}"/>
    <cellStyle name="0,0_x000d__x000a_NA_x000d__x000a_" xfId="50" xr:uid="{00000000-0005-0000-0000-000001000000}"/>
    <cellStyle name="Comma 2" xfId="51" xr:uid="{00000000-0005-0000-0000-000002000000}"/>
    <cellStyle name="Comma 2 2" xfId="52" xr:uid="{00000000-0005-0000-0000-000003000000}"/>
    <cellStyle name="Comma 2 2 2" xfId="53" xr:uid="{00000000-0005-0000-0000-000004000000}"/>
    <cellStyle name="Comma 2 3" xfId="54" xr:uid="{00000000-0005-0000-0000-000005000000}"/>
    <cellStyle name="Comma 3" xfId="55" xr:uid="{00000000-0005-0000-0000-000006000000}"/>
    <cellStyle name="Currency 2" xfId="56" xr:uid="{00000000-0005-0000-0000-000007000000}"/>
    <cellStyle name="Currency 2 2" xfId="57" xr:uid="{00000000-0005-0000-0000-000008000000}"/>
    <cellStyle name="Currency 2 3" xfId="58" xr:uid="{00000000-0005-0000-0000-000009000000}"/>
    <cellStyle name="Currency 3" xfId="59" xr:uid="{00000000-0005-0000-0000-00000A000000}"/>
    <cellStyle name="Currency 3 2" xfId="60" xr:uid="{00000000-0005-0000-0000-00000B000000}"/>
    <cellStyle name="Currency 3 3" xfId="61" xr:uid="{00000000-0005-0000-0000-00000C000000}"/>
    <cellStyle name="Currency 4" xfId="62" xr:uid="{00000000-0005-0000-0000-00000D000000}"/>
    <cellStyle name="Currency 4 2" xfId="63" xr:uid="{00000000-0005-0000-0000-00000E000000}"/>
    <cellStyle name="Currency 4 2 2" xfId="64" xr:uid="{00000000-0005-0000-0000-00000F000000}"/>
    <cellStyle name="Currency 4 2 3" xfId="65" xr:uid="{00000000-0005-0000-0000-000010000000}"/>
    <cellStyle name="Currency 4 3" xfId="66" xr:uid="{00000000-0005-0000-0000-000011000000}"/>
    <cellStyle name="Currency 4 4" xfId="67" xr:uid="{00000000-0005-0000-0000-000012000000}"/>
    <cellStyle name="Currency 5" xfId="68" xr:uid="{00000000-0005-0000-0000-000013000000}"/>
    <cellStyle name="Currency 5 2" xfId="69" xr:uid="{00000000-0005-0000-0000-000014000000}"/>
    <cellStyle name="Currency_CBM Forecast Acry Med Liq" xfId="70" xr:uid="{00000000-0005-0000-0000-000015000000}"/>
    <cellStyle name="Euro" xfId="17" xr:uid="{00000000-0005-0000-0000-000016000000}"/>
    <cellStyle name="Euro 2" xfId="71" xr:uid="{00000000-0005-0000-0000-000017000000}"/>
    <cellStyle name="Euro 3" xfId="72" xr:uid="{00000000-0005-0000-0000-000018000000}"/>
    <cellStyle name="Excel Built-in Normal" xfId="73" xr:uid="{00000000-0005-0000-0000-000019000000}"/>
    <cellStyle name="Hyperlink" xfId="1287" xr:uid="{00000000-000B-0000-0000-000008000000}"/>
    <cellStyle name="Lien hypertexte 2" xfId="18" xr:uid="{00000000-0005-0000-0000-00001B000000}"/>
    <cellStyle name="Lien hypertexte visité 10" xfId="74" xr:uid="{00000000-0005-0000-0000-00001C000000}"/>
    <cellStyle name="Lien hypertexte visité 100" xfId="75" xr:uid="{00000000-0005-0000-0000-00001D000000}"/>
    <cellStyle name="Lien hypertexte visité 101" xfId="76" xr:uid="{00000000-0005-0000-0000-00001E000000}"/>
    <cellStyle name="Lien hypertexte visité 102" xfId="77" xr:uid="{00000000-0005-0000-0000-00001F000000}"/>
    <cellStyle name="Lien hypertexte visité 103" xfId="78" xr:uid="{00000000-0005-0000-0000-000020000000}"/>
    <cellStyle name="Lien hypertexte visité 104" xfId="79" xr:uid="{00000000-0005-0000-0000-000021000000}"/>
    <cellStyle name="Lien hypertexte visité 105" xfId="80" xr:uid="{00000000-0005-0000-0000-000022000000}"/>
    <cellStyle name="Lien hypertexte visité 106" xfId="81" xr:uid="{00000000-0005-0000-0000-000023000000}"/>
    <cellStyle name="Lien hypertexte visité 107" xfId="82" xr:uid="{00000000-0005-0000-0000-000024000000}"/>
    <cellStyle name="Lien hypertexte visité 108" xfId="83" xr:uid="{00000000-0005-0000-0000-000025000000}"/>
    <cellStyle name="Lien hypertexte visité 109" xfId="84" xr:uid="{00000000-0005-0000-0000-000026000000}"/>
    <cellStyle name="Lien hypertexte visité 11" xfId="85" xr:uid="{00000000-0005-0000-0000-000027000000}"/>
    <cellStyle name="Lien hypertexte visité 110" xfId="86" xr:uid="{00000000-0005-0000-0000-000028000000}"/>
    <cellStyle name="Lien hypertexte visité 111" xfId="87" xr:uid="{00000000-0005-0000-0000-000029000000}"/>
    <cellStyle name="Lien hypertexte visité 112" xfId="88" xr:uid="{00000000-0005-0000-0000-00002A000000}"/>
    <cellStyle name="Lien hypertexte visité 113" xfId="89" xr:uid="{00000000-0005-0000-0000-00002B000000}"/>
    <cellStyle name="Lien hypertexte visité 114" xfId="90" xr:uid="{00000000-0005-0000-0000-00002C000000}"/>
    <cellStyle name="Lien hypertexte visité 115" xfId="91" xr:uid="{00000000-0005-0000-0000-00002D000000}"/>
    <cellStyle name="Lien hypertexte visité 116" xfId="92" xr:uid="{00000000-0005-0000-0000-00002E000000}"/>
    <cellStyle name="Lien hypertexte visité 117" xfId="93" xr:uid="{00000000-0005-0000-0000-00002F000000}"/>
    <cellStyle name="Lien hypertexte visité 118" xfId="94" xr:uid="{00000000-0005-0000-0000-000030000000}"/>
    <cellStyle name="Lien hypertexte visité 119" xfId="95" xr:uid="{00000000-0005-0000-0000-000031000000}"/>
    <cellStyle name="Lien hypertexte visité 12" xfId="96" xr:uid="{00000000-0005-0000-0000-000032000000}"/>
    <cellStyle name="Lien hypertexte visité 120" xfId="97" xr:uid="{00000000-0005-0000-0000-000033000000}"/>
    <cellStyle name="Lien hypertexte visité 121" xfId="98" xr:uid="{00000000-0005-0000-0000-000034000000}"/>
    <cellStyle name="Lien hypertexte visité 122" xfId="99" xr:uid="{00000000-0005-0000-0000-000035000000}"/>
    <cellStyle name="Lien hypertexte visité 123" xfId="100" xr:uid="{00000000-0005-0000-0000-000036000000}"/>
    <cellStyle name="Lien hypertexte visité 124" xfId="101" xr:uid="{00000000-0005-0000-0000-000037000000}"/>
    <cellStyle name="Lien hypertexte visité 125" xfId="102" xr:uid="{00000000-0005-0000-0000-000038000000}"/>
    <cellStyle name="Lien hypertexte visité 126" xfId="103" xr:uid="{00000000-0005-0000-0000-000039000000}"/>
    <cellStyle name="Lien hypertexte visité 127" xfId="104" xr:uid="{00000000-0005-0000-0000-00003A000000}"/>
    <cellStyle name="Lien hypertexte visité 128" xfId="105" xr:uid="{00000000-0005-0000-0000-00003B000000}"/>
    <cellStyle name="Lien hypertexte visité 129" xfId="106" xr:uid="{00000000-0005-0000-0000-00003C000000}"/>
    <cellStyle name="Lien hypertexte visité 13" xfId="107" xr:uid="{00000000-0005-0000-0000-00003D000000}"/>
    <cellStyle name="Lien hypertexte visité 130" xfId="108" xr:uid="{00000000-0005-0000-0000-00003E000000}"/>
    <cellStyle name="Lien hypertexte visité 131" xfId="109" xr:uid="{00000000-0005-0000-0000-00003F000000}"/>
    <cellStyle name="Lien hypertexte visité 132" xfId="110" xr:uid="{00000000-0005-0000-0000-000040000000}"/>
    <cellStyle name="Lien hypertexte visité 133" xfId="111" xr:uid="{00000000-0005-0000-0000-000041000000}"/>
    <cellStyle name="Lien hypertexte visité 134" xfId="112" xr:uid="{00000000-0005-0000-0000-000042000000}"/>
    <cellStyle name="Lien hypertexte visité 135" xfId="113" xr:uid="{00000000-0005-0000-0000-000043000000}"/>
    <cellStyle name="Lien hypertexte visité 136" xfId="114" xr:uid="{00000000-0005-0000-0000-000044000000}"/>
    <cellStyle name="Lien hypertexte visité 137" xfId="115" xr:uid="{00000000-0005-0000-0000-000045000000}"/>
    <cellStyle name="Lien hypertexte visité 138" xfId="116" xr:uid="{00000000-0005-0000-0000-000046000000}"/>
    <cellStyle name="Lien hypertexte visité 139" xfId="117" xr:uid="{00000000-0005-0000-0000-000047000000}"/>
    <cellStyle name="Lien hypertexte visité 14" xfId="118" xr:uid="{00000000-0005-0000-0000-000048000000}"/>
    <cellStyle name="Lien hypertexte visité 140" xfId="119" xr:uid="{00000000-0005-0000-0000-000049000000}"/>
    <cellStyle name="Lien hypertexte visité 141" xfId="120" xr:uid="{00000000-0005-0000-0000-00004A000000}"/>
    <cellStyle name="Lien hypertexte visité 142" xfId="121" xr:uid="{00000000-0005-0000-0000-00004B000000}"/>
    <cellStyle name="Lien hypertexte visité 143" xfId="122" xr:uid="{00000000-0005-0000-0000-00004C000000}"/>
    <cellStyle name="Lien hypertexte visité 144" xfId="123" xr:uid="{00000000-0005-0000-0000-00004D000000}"/>
    <cellStyle name="Lien hypertexte visité 145" xfId="124" xr:uid="{00000000-0005-0000-0000-00004E000000}"/>
    <cellStyle name="Lien hypertexte visité 146" xfId="125" xr:uid="{00000000-0005-0000-0000-00004F000000}"/>
    <cellStyle name="Lien hypertexte visité 147" xfId="126" xr:uid="{00000000-0005-0000-0000-000050000000}"/>
    <cellStyle name="Lien hypertexte visité 148" xfId="127" xr:uid="{00000000-0005-0000-0000-000051000000}"/>
    <cellStyle name="Lien hypertexte visité 149" xfId="128" xr:uid="{00000000-0005-0000-0000-000052000000}"/>
    <cellStyle name="Lien hypertexte visité 15" xfId="129" xr:uid="{00000000-0005-0000-0000-000053000000}"/>
    <cellStyle name="Lien hypertexte visité 150" xfId="130" xr:uid="{00000000-0005-0000-0000-000054000000}"/>
    <cellStyle name="Lien hypertexte visité 151" xfId="131" xr:uid="{00000000-0005-0000-0000-000055000000}"/>
    <cellStyle name="Lien hypertexte visité 152" xfId="132" xr:uid="{00000000-0005-0000-0000-000056000000}"/>
    <cellStyle name="Lien hypertexte visité 153" xfId="133" xr:uid="{00000000-0005-0000-0000-000057000000}"/>
    <cellStyle name="Lien hypertexte visité 154" xfId="134" xr:uid="{00000000-0005-0000-0000-000058000000}"/>
    <cellStyle name="Lien hypertexte visité 155" xfId="135" xr:uid="{00000000-0005-0000-0000-000059000000}"/>
    <cellStyle name="Lien hypertexte visité 156" xfId="136" xr:uid="{00000000-0005-0000-0000-00005A000000}"/>
    <cellStyle name="Lien hypertexte visité 157" xfId="137" xr:uid="{00000000-0005-0000-0000-00005B000000}"/>
    <cellStyle name="Lien hypertexte visité 158" xfId="138" xr:uid="{00000000-0005-0000-0000-00005C000000}"/>
    <cellStyle name="Lien hypertexte visité 159" xfId="139" xr:uid="{00000000-0005-0000-0000-00005D000000}"/>
    <cellStyle name="Lien hypertexte visité 16" xfId="140" xr:uid="{00000000-0005-0000-0000-00005E000000}"/>
    <cellStyle name="Lien hypertexte visité 160" xfId="141" xr:uid="{00000000-0005-0000-0000-00005F000000}"/>
    <cellStyle name="Lien hypertexte visité 161" xfId="142" xr:uid="{00000000-0005-0000-0000-000060000000}"/>
    <cellStyle name="Lien hypertexte visité 162" xfId="143" xr:uid="{00000000-0005-0000-0000-000061000000}"/>
    <cellStyle name="Lien hypertexte visité 163" xfId="144" xr:uid="{00000000-0005-0000-0000-000062000000}"/>
    <cellStyle name="Lien hypertexte visité 164" xfId="145" xr:uid="{00000000-0005-0000-0000-000063000000}"/>
    <cellStyle name="Lien hypertexte visité 165" xfId="146" xr:uid="{00000000-0005-0000-0000-000064000000}"/>
    <cellStyle name="Lien hypertexte visité 166" xfId="147" xr:uid="{00000000-0005-0000-0000-000065000000}"/>
    <cellStyle name="Lien hypertexte visité 167" xfId="148" xr:uid="{00000000-0005-0000-0000-000066000000}"/>
    <cellStyle name="Lien hypertexte visité 168" xfId="149" xr:uid="{00000000-0005-0000-0000-000067000000}"/>
    <cellStyle name="Lien hypertexte visité 169" xfId="150" xr:uid="{00000000-0005-0000-0000-000068000000}"/>
    <cellStyle name="Lien hypertexte visité 17" xfId="151" xr:uid="{00000000-0005-0000-0000-000069000000}"/>
    <cellStyle name="Lien hypertexte visité 170" xfId="152" xr:uid="{00000000-0005-0000-0000-00006A000000}"/>
    <cellStyle name="Lien hypertexte visité 171" xfId="153" xr:uid="{00000000-0005-0000-0000-00006B000000}"/>
    <cellStyle name="Lien hypertexte visité 172" xfId="154" xr:uid="{00000000-0005-0000-0000-00006C000000}"/>
    <cellStyle name="Lien hypertexte visité 173" xfId="155" xr:uid="{00000000-0005-0000-0000-00006D000000}"/>
    <cellStyle name="Lien hypertexte visité 174" xfId="156" xr:uid="{00000000-0005-0000-0000-00006E000000}"/>
    <cellStyle name="Lien hypertexte visité 175" xfId="157" xr:uid="{00000000-0005-0000-0000-00006F000000}"/>
    <cellStyle name="Lien hypertexte visité 176" xfId="158" xr:uid="{00000000-0005-0000-0000-000070000000}"/>
    <cellStyle name="Lien hypertexte visité 177" xfId="159" xr:uid="{00000000-0005-0000-0000-000071000000}"/>
    <cellStyle name="Lien hypertexte visité 178" xfId="160" xr:uid="{00000000-0005-0000-0000-000072000000}"/>
    <cellStyle name="Lien hypertexte visité 179" xfId="161" xr:uid="{00000000-0005-0000-0000-000073000000}"/>
    <cellStyle name="Lien hypertexte visité 18" xfId="162" xr:uid="{00000000-0005-0000-0000-000074000000}"/>
    <cellStyle name="Lien hypertexte visité 180" xfId="163" xr:uid="{00000000-0005-0000-0000-000075000000}"/>
    <cellStyle name="Lien hypertexte visité 181" xfId="164" xr:uid="{00000000-0005-0000-0000-000076000000}"/>
    <cellStyle name="Lien hypertexte visité 182" xfId="165" xr:uid="{00000000-0005-0000-0000-000077000000}"/>
    <cellStyle name="Lien hypertexte visité 183" xfId="166" xr:uid="{00000000-0005-0000-0000-000078000000}"/>
    <cellStyle name="Lien hypertexte visité 184" xfId="167" xr:uid="{00000000-0005-0000-0000-000079000000}"/>
    <cellStyle name="Lien hypertexte visité 185" xfId="168" xr:uid="{00000000-0005-0000-0000-00007A000000}"/>
    <cellStyle name="Lien hypertexte visité 186" xfId="169" xr:uid="{00000000-0005-0000-0000-00007B000000}"/>
    <cellStyle name="Lien hypertexte visité 187" xfId="170" xr:uid="{00000000-0005-0000-0000-00007C000000}"/>
    <cellStyle name="Lien hypertexte visité 188" xfId="171" xr:uid="{00000000-0005-0000-0000-00007D000000}"/>
    <cellStyle name="Lien hypertexte visité 189" xfId="172" xr:uid="{00000000-0005-0000-0000-00007E000000}"/>
    <cellStyle name="Lien hypertexte visité 19" xfId="173" xr:uid="{00000000-0005-0000-0000-00007F000000}"/>
    <cellStyle name="Lien hypertexte visité 190" xfId="174" xr:uid="{00000000-0005-0000-0000-000080000000}"/>
    <cellStyle name="Lien hypertexte visité 191" xfId="175" xr:uid="{00000000-0005-0000-0000-000081000000}"/>
    <cellStyle name="Lien hypertexte visité 192" xfId="176" xr:uid="{00000000-0005-0000-0000-000082000000}"/>
    <cellStyle name="Lien hypertexte visité 193" xfId="177" xr:uid="{00000000-0005-0000-0000-000083000000}"/>
    <cellStyle name="Lien hypertexte visité 194" xfId="178" xr:uid="{00000000-0005-0000-0000-000084000000}"/>
    <cellStyle name="Lien hypertexte visité 195" xfId="179" xr:uid="{00000000-0005-0000-0000-000085000000}"/>
    <cellStyle name="Lien hypertexte visité 196" xfId="180" xr:uid="{00000000-0005-0000-0000-000086000000}"/>
    <cellStyle name="Lien hypertexte visité 197" xfId="181" xr:uid="{00000000-0005-0000-0000-000087000000}"/>
    <cellStyle name="Lien hypertexte visité 198" xfId="182" xr:uid="{00000000-0005-0000-0000-000088000000}"/>
    <cellStyle name="Lien hypertexte visité 199" xfId="183" xr:uid="{00000000-0005-0000-0000-000089000000}"/>
    <cellStyle name="Lien hypertexte visité 2" xfId="184" xr:uid="{00000000-0005-0000-0000-00008A000000}"/>
    <cellStyle name="Lien hypertexte visité 20" xfId="185" xr:uid="{00000000-0005-0000-0000-00008B000000}"/>
    <cellStyle name="Lien hypertexte visité 200" xfId="186" xr:uid="{00000000-0005-0000-0000-00008C000000}"/>
    <cellStyle name="Lien hypertexte visité 201" xfId="187" xr:uid="{00000000-0005-0000-0000-00008D000000}"/>
    <cellStyle name="Lien hypertexte visité 202" xfId="188" xr:uid="{00000000-0005-0000-0000-00008E000000}"/>
    <cellStyle name="Lien hypertexte visité 203" xfId="189" xr:uid="{00000000-0005-0000-0000-00008F000000}"/>
    <cellStyle name="Lien hypertexte visité 204" xfId="190" xr:uid="{00000000-0005-0000-0000-000090000000}"/>
    <cellStyle name="Lien hypertexte visité 205" xfId="191" xr:uid="{00000000-0005-0000-0000-000091000000}"/>
    <cellStyle name="Lien hypertexte visité 206" xfId="192" xr:uid="{00000000-0005-0000-0000-000092000000}"/>
    <cellStyle name="Lien hypertexte visité 207" xfId="193" xr:uid="{00000000-0005-0000-0000-000093000000}"/>
    <cellStyle name="Lien hypertexte visité 208" xfId="194" xr:uid="{00000000-0005-0000-0000-000094000000}"/>
    <cellStyle name="Lien hypertexte visité 209" xfId="195" xr:uid="{00000000-0005-0000-0000-000095000000}"/>
    <cellStyle name="Lien hypertexte visité 21" xfId="196" xr:uid="{00000000-0005-0000-0000-000096000000}"/>
    <cellStyle name="Lien hypertexte visité 210" xfId="197" xr:uid="{00000000-0005-0000-0000-000097000000}"/>
    <cellStyle name="Lien hypertexte visité 211" xfId="198" xr:uid="{00000000-0005-0000-0000-000098000000}"/>
    <cellStyle name="Lien hypertexte visité 212" xfId="199" xr:uid="{00000000-0005-0000-0000-000099000000}"/>
    <cellStyle name="Lien hypertexte visité 213" xfId="200" xr:uid="{00000000-0005-0000-0000-00009A000000}"/>
    <cellStyle name="Lien hypertexte visité 214" xfId="201" xr:uid="{00000000-0005-0000-0000-00009B000000}"/>
    <cellStyle name="Lien hypertexte visité 215" xfId="202" xr:uid="{00000000-0005-0000-0000-00009C000000}"/>
    <cellStyle name="Lien hypertexte visité 216" xfId="203" xr:uid="{00000000-0005-0000-0000-00009D000000}"/>
    <cellStyle name="Lien hypertexte visité 217" xfId="204" xr:uid="{00000000-0005-0000-0000-00009E000000}"/>
    <cellStyle name="Lien hypertexte visité 218" xfId="205" xr:uid="{00000000-0005-0000-0000-00009F000000}"/>
    <cellStyle name="Lien hypertexte visité 219" xfId="206" xr:uid="{00000000-0005-0000-0000-0000A0000000}"/>
    <cellStyle name="Lien hypertexte visité 22" xfId="207" xr:uid="{00000000-0005-0000-0000-0000A1000000}"/>
    <cellStyle name="Lien hypertexte visité 220" xfId="208" xr:uid="{00000000-0005-0000-0000-0000A2000000}"/>
    <cellStyle name="Lien hypertexte visité 221" xfId="209" xr:uid="{00000000-0005-0000-0000-0000A3000000}"/>
    <cellStyle name="Lien hypertexte visité 222" xfId="210" xr:uid="{00000000-0005-0000-0000-0000A4000000}"/>
    <cellStyle name="Lien hypertexte visité 223" xfId="211" xr:uid="{00000000-0005-0000-0000-0000A5000000}"/>
    <cellStyle name="Lien hypertexte visité 224" xfId="212" xr:uid="{00000000-0005-0000-0000-0000A6000000}"/>
    <cellStyle name="Lien hypertexte visité 225" xfId="213" xr:uid="{00000000-0005-0000-0000-0000A7000000}"/>
    <cellStyle name="Lien hypertexte visité 226" xfId="214" xr:uid="{00000000-0005-0000-0000-0000A8000000}"/>
    <cellStyle name="Lien hypertexte visité 227" xfId="215" xr:uid="{00000000-0005-0000-0000-0000A9000000}"/>
    <cellStyle name="Lien hypertexte visité 228" xfId="216" xr:uid="{00000000-0005-0000-0000-0000AA000000}"/>
    <cellStyle name="Lien hypertexte visité 229" xfId="217" xr:uid="{00000000-0005-0000-0000-0000AB000000}"/>
    <cellStyle name="Lien hypertexte visité 23" xfId="218" xr:uid="{00000000-0005-0000-0000-0000AC000000}"/>
    <cellStyle name="Lien hypertexte visité 230" xfId="219" xr:uid="{00000000-0005-0000-0000-0000AD000000}"/>
    <cellStyle name="Lien hypertexte visité 231" xfId="220" xr:uid="{00000000-0005-0000-0000-0000AE000000}"/>
    <cellStyle name="Lien hypertexte visité 232" xfId="221" xr:uid="{00000000-0005-0000-0000-0000AF000000}"/>
    <cellStyle name="Lien hypertexte visité 233" xfId="222" xr:uid="{00000000-0005-0000-0000-0000B0000000}"/>
    <cellStyle name="Lien hypertexte visité 234" xfId="223" xr:uid="{00000000-0005-0000-0000-0000B1000000}"/>
    <cellStyle name="Lien hypertexte visité 235" xfId="224" xr:uid="{00000000-0005-0000-0000-0000B2000000}"/>
    <cellStyle name="Lien hypertexte visité 236" xfId="225" xr:uid="{00000000-0005-0000-0000-0000B3000000}"/>
    <cellStyle name="Lien hypertexte visité 237" xfId="226" xr:uid="{00000000-0005-0000-0000-0000B4000000}"/>
    <cellStyle name="Lien hypertexte visité 238" xfId="227" xr:uid="{00000000-0005-0000-0000-0000B5000000}"/>
    <cellStyle name="Lien hypertexte visité 239" xfId="228" xr:uid="{00000000-0005-0000-0000-0000B6000000}"/>
    <cellStyle name="Lien hypertexte visité 24" xfId="229" xr:uid="{00000000-0005-0000-0000-0000B7000000}"/>
    <cellStyle name="Lien hypertexte visité 240" xfId="230" xr:uid="{00000000-0005-0000-0000-0000B8000000}"/>
    <cellStyle name="Lien hypertexte visité 241" xfId="231" xr:uid="{00000000-0005-0000-0000-0000B9000000}"/>
    <cellStyle name="Lien hypertexte visité 242" xfId="232" xr:uid="{00000000-0005-0000-0000-0000BA000000}"/>
    <cellStyle name="Lien hypertexte visité 243" xfId="233" xr:uid="{00000000-0005-0000-0000-0000BB000000}"/>
    <cellStyle name="Lien hypertexte visité 244" xfId="234" xr:uid="{00000000-0005-0000-0000-0000BC000000}"/>
    <cellStyle name="Lien hypertexte visité 245" xfId="235" xr:uid="{00000000-0005-0000-0000-0000BD000000}"/>
    <cellStyle name="Lien hypertexte visité 246" xfId="236" xr:uid="{00000000-0005-0000-0000-0000BE000000}"/>
    <cellStyle name="Lien hypertexte visité 247" xfId="237" xr:uid="{00000000-0005-0000-0000-0000BF000000}"/>
    <cellStyle name="Lien hypertexte visité 248" xfId="238" xr:uid="{00000000-0005-0000-0000-0000C0000000}"/>
    <cellStyle name="Lien hypertexte visité 249" xfId="239" xr:uid="{00000000-0005-0000-0000-0000C1000000}"/>
    <cellStyle name="Lien hypertexte visité 25" xfId="240" xr:uid="{00000000-0005-0000-0000-0000C2000000}"/>
    <cellStyle name="Lien hypertexte visité 250" xfId="241" xr:uid="{00000000-0005-0000-0000-0000C3000000}"/>
    <cellStyle name="Lien hypertexte visité 251" xfId="242" xr:uid="{00000000-0005-0000-0000-0000C4000000}"/>
    <cellStyle name="Lien hypertexte visité 252" xfId="243" xr:uid="{00000000-0005-0000-0000-0000C5000000}"/>
    <cellStyle name="Lien hypertexte visité 253" xfId="244" xr:uid="{00000000-0005-0000-0000-0000C6000000}"/>
    <cellStyle name="Lien hypertexte visité 254" xfId="245" xr:uid="{00000000-0005-0000-0000-0000C7000000}"/>
    <cellStyle name="Lien hypertexte visité 255" xfId="246" xr:uid="{00000000-0005-0000-0000-0000C8000000}"/>
    <cellStyle name="Lien hypertexte visité 256" xfId="247" xr:uid="{00000000-0005-0000-0000-0000C9000000}"/>
    <cellStyle name="Lien hypertexte visité 257" xfId="248" xr:uid="{00000000-0005-0000-0000-0000CA000000}"/>
    <cellStyle name="Lien hypertexte visité 258" xfId="249" xr:uid="{00000000-0005-0000-0000-0000CB000000}"/>
    <cellStyle name="Lien hypertexte visité 259" xfId="250" xr:uid="{00000000-0005-0000-0000-0000CC000000}"/>
    <cellStyle name="Lien hypertexte visité 26" xfId="251" xr:uid="{00000000-0005-0000-0000-0000CD000000}"/>
    <cellStyle name="Lien hypertexte visité 260" xfId="252" xr:uid="{00000000-0005-0000-0000-0000CE000000}"/>
    <cellStyle name="Lien hypertexte visité 261" xfId="253" xr:uid="{00000000-0005-0000-0000-0000CF000000}"/>
    <cellStyle name="Lien hypertexte visité 262" xfId="254" xr:uid="{00000000-0005-0000-0000-0000D0000000}"/>
    <cellStyle name="Lien hypertexte visité 263" xfId="255" xr:uid="{00000000-0005-0000-0000-0000D1000000}"/>
    <cellStyle name="Lien hypertexte visité 264" xfId="256" xr:uid="{00000000-0005-0000-0000-0000D2000000}"/>
    <cellStyle name="Lien hypertexte visité 265" xfId="257" xr:uid="{00000000-0005-0000-0000-0000D3000000}"/>
    <cellStyle name="Lien hypertexte visité 266" xfId="258" xr:uid="{00000000-0005-0000-0000-0000D4000000}"/>
    <cellStyle name="Lien hypertexte visité 267" xfId="259" xr:uid="{00000000-0005-0000-0000-0000D5000000}"/>
    <cellStyle name="Lien hypertexte visité 268" xfId="260" xr:uid="{00000000-0005-0000-0000-0000D6000000}"/>
    <cellStyle name="Lien hypertexte visité 269" xfId="261" xr:uid="{00000000-0005-0000-0000-0000D7000000}"/>
    <cellStyle name="Lien hypertexte visité 27" xfId="262" xr:uid="{00000000-0005-0000-0000-0000D8000000}"/>
    <cellStyle name="Lien hypertexte visité 270" xfId="263" xr:uid="{00000000-0005-0000-0000-0000D9000000}"/>
    <cellStyle name="Lien hypertexte visité 271" xfId="264" xr:uid="{00000000-0005-0000-0000-0000DA000000}"/>
    <cellStyle name="Lien hypertexte visité 272" xfId="265" xr:uid="{00000000-0005-0000-0000-0000DB000000}"/>
    <cellStyle name="Lien hypertexte visité 273" xfId="266" xr:uid="{00000000-0005-0000-0000-0000DC000000}"/>
    <cellStyle name="Lien hypertexte visité 274" xfId="267" xr:uid="{00000000-0005-0000-0000-0000DD000000}"/>
    <cellStyle name="Lien hypertexte visité 275" xfId="268" xr:uid="{00000000-0005-0000-0000-0000DE000000}"/>
    <cellStyle name="Lien hypertexte visité 276" xfId="269" xr:uid="{00000000-0005-0000-0000-0000DF000000}"/>
    <cellStyle name="Lien hypertexte visité 277" xfId="270" xr:uid="{00000000-0005-0000-0000-0000E0000000}"/>
    <cellStyle name="Lien hypertexte visité 278" xfId="271" xr:uid="{00000000-0005-0000-0000-0000E1000000}"/>
    <cellStyle name="Lien hypertexte visité 279" xfId="272" xr:uid="{00000000-0005-0000-0000-0000E2000000}"/>
    <cellStyle name="Lien hypertexte visité 28" xfId="273" xr:uid="{00000000-0005-0000-0000-0000E3000000}"/>
    <cellStyle name="Lien hypertexte visité 280" xfId="274" xr:uid="{00000000-0005-0000-0000-0000E4000000}"/>
    <cellStyle name="Lien hypertexte visité 281" xfId="275" xr:uid="{00000000-0005-0000-0000-0000E5000000}"/>
    <cellStyle name="Lien hypertexte visité 282" xfId="276" xr:uid="{00000000-0005-0000-0000-0000E6000000}"/>
    <cellStyle name="Lien hypertexte visité 283" xfId="277" xr:uid="{00000000-0005-0000-0000-0000E7000000}"/>
    <cellStyle name="Lien hypertexte visité 284" xfId="278" xr:uid="{00000000-0005-0000-0000-0000E8000000}"/>
    <cellStyle name="Lien hypertexte visité 285" xfId="279" xr:uid="{00000000-0005-0000-0000-0000E9000000}"/>
    <cellStyle name="Lien hypertexte visité 286" xfId="280" xr:uid="{00000000-0005-0000-0000-0000EA000000}"/>
    <cellStyle name="Lien hypertexte visité 287" xfId="281" xr:uid="{00000000-0005-0000-0000-0000EB000000}"/>
    <cellStyle name="Lien hypertexte visité 288" xfId="282" xr:uid="{00000000-0005-0000-0000-0000EC000000}"/>
    <cellStyle name="Lien hypertexte visité 289" xfId="283" xr:uid="{00000000-0005-0000-0000-0000ED000000}"/>
    <cellStyle name="Lien hypertexte visité 29" xfId="284" xr:uid="{00000000-0005-0000-0000-0000EE000000}"/>
    <cellStyle name="Lien hypertexte visité 290" xfId="285" xr:uid="{00000000-0005-0000-0000-0000EF000000}"/>
    <cellStyle name="Lien hypertexte visité 291" xfId="286" xr:uid="{00000000-0005-0000-0000-0000F0000000}"/>
    <cellStyle name="Lien hypertexte visité 292" xfId="287" xr:uid="{00000000-0005-0000-0000-0000F1000000}"/>
    <cellStyle name="Lien hypertexte visité 293" xfId="288" xr:uid="{00000000-0005-0000-0000-0000F2000000}"/>
    <cellStyle name="Lien hypertexte visité 294" xfId="289" xr:uid="{00000000-0005-0000-0000-0000F3000000}"/>
    <cellStyle name="Lien hypertexte visité 295" xfId="290" xr:uid="{00000000-0005-0000-0000-0000F4000000}"/>
    <cellStyle name="Lien hypertexte visité 296" xfId="291" xr:uid="{00000000-0005-0000-0000-0000F5000000}"/>
    <cellStyle name="Lien hypertexte visité 297" xfId="292" xr:uid="{00000000-0005-0000-0000-0000F6000000}"/>
    <cellStyle name="Lien hypertexte visité 298" xfId="293" xr:uid="{00000000-0005-0000-0000-0000F7000000}"/>
    <cellStyle name="Lien hypertexte visité 299" xfId="294" xr:uid="{00000000-0005-0000-0000-0000F8000000}"/>
    <cellStyle name="Lien hypertexte visité 3" xfId="295" xr:uid="{00000000-0005-0000-0000-0000F9000000}"/>
    <cellStyle name="Lien hypertexte visité 30" xfId="296" xr:uid="{00000000-0005-0000-0000-0000FA000000}"/>
    <cellStyle name="Lien hypertexte visité 300" xfId="297" xr:uid="{00000000-0005-0000-0000-0000FB000000}"/>
    <cellStyle name="Lien hypertexte visité 301" xfId="298" xr:uid="{00000000-0005-0000-0000-0000FC000000}"/>
    <cellStyle name="Lien hypertexte visité 302" xfId="299" xr:uid="{00000000-0005-0000-0000-0000FD000000}"/>
    <cellStyle name="Lien hypertexte visité 303" xfId="300" xr:uid="{00000000-0005-0000-0000-0000FE000000}"/>
    <cellStyle name="Lien hypertexte visité 304" xfId="301" xr:uid="{00000000-0005-0000-0000-0000FF000000}"/>
    <cellStyle name="Lien hypertexte visité 305" xfId="302" xr:uid="{00000000-0005-0000-0000-000000010000}"/>
    <cellStyle name="Lien hypertexte visité 306" xfId="303" xr:uid="{00000000-0005-0000-0000-000001010000}"/>
    <cellStyle name="Lien hypertexte visité 307" xfId="304" xr:uid="{00000000-0005-0000-0000-000002010000}"/>
    <cellStyle name="Lien hypertexte visité 308" xfId="305" xr:uid="{00000000-0005-0000-0000-000003010000}"/>
    <cellStyle name="Lien hypertexte visité 309" xfId="306" xr:uid="{00000000-0005-0000-0000-000004010000}"/>
    <cellStyle name="Lien hypertexte visité 31" xfId="307" xr:uid="{00000000-0005-0000-0000-000005010000}"/>
    <cellStyle name="Lien hypertexte visité 310" xfId="308" xr:uid="{00000000-0005-0000-0000-000006010000}"/>
    <cellStyle name="Lien hypertexte visité 311" xfId="309" xr:uid="{00000000-0005-0000-0000-000007010000}"/>
    <cellStyle name="Lien hypertexte visité 312" xfId="310" xr:uid="{00000000-0005-0000-0000-000008010000}"/>
    <cellStyle name="Lien hypertexte visité 313" xfId="311" xr:uid="{00000000-0005-0000-0000-000009010000}"/>
    <cellStyle name="Lien hypertexte visité 314" xfId="312" xr:uid="{00000000-0005-0000-0000-00000A010000}"/>
    <cellStyle name="Lien hypertexte visité 315" xfId="313" xr:uid="{00000000-0005-0000-0000-00000B010000}"/>
    <cellStyle name="Lien hypertexte visité 316" xfId="314" xr:uid="{00000000-0005-0000-0000-00000C010000}"/>
    <cellStyle name="Lien hypertexte visité 317" xfId="315" xr:uid="{00000000-0005-0000-0000-00000D010000}"/>
    <cellStyle name="Lien hypertexte visité 318" xfId="316" xr:uid="{00000000-0005-0000-0000-00000E010000}"/>
    <cellStyle name="Lien hypertexte visité 319" xfId="317" xr:uid="{00000000-0005-0000-0000-00000F010000}"/>
    <cellStyle name="Lien hypertexte visité 32" xfId="318" xr:uid="{00000000-0005-0000-0000-000010010000}"/>
    <cellStyle name="Lien hypertexte visité 320" xfId="319" xr:uid="{00000000-0005-0000-0000-000011010000}"/>
    <cellStyle name="Lien hypertexte visité 321" xfId="320" xr:uid="{00000000-0005-0000-0000-000012010000}"/>
    <cellStyle name="Lien hypertexte visité 322" xfId="321" xr:uid="{00000000-0005-0000-0000-000013010000}"/>
    <cellStyle name="Lien hypertexte visité 323" xfId="322" xr:uid="{00000000-0005-0000-0000-000014010000}"/>
    <cellStyle name="Lien hypertexte visité 324" xfId="323" xr:uid="{00000000-0005-0000-0000-000015010000}"/>
    <cellStyle name="Lien hypertexte visité 325" xfId="324" xr:uid="{00000000-0005-0000-0000-000016010000}"/>
    <cellStyle name="Lien hypertexte visité 326" xfId="325" xr:uid="{00000000-0005-0000-0000-000017010000}"/>
    <cellStyle name="Lien hypertexte visité 327" xfId="326" xr:uid="{00000000-0005-0000-0000-000018010000}"/>
    <cellStyle name="Lien hypertexte visité 328" xfId="327" xr:uid="{00000000-0005-0000-0000-000019010000}"/>
    <cellStyle name="Lien hypertexte visité 329" xfId="328" xr:uid="{00000000-0005-0000-0000-00001A010000}"/>
    <cellStyle name="Lien hypertexte visité 33" xfId="329" xr:uid="{00000000-0005-0000-0000-00001B010000}"/>
    <cellStyle name="Lien hypertexte visité 330" xfId="330" xr:uid="{00000000-0005-0000-0000-00001C010000}"/>
    <cellStyle name="Lien hypertexte visité 331" xfId="331" xr:uid="{00000000-0005-0000-0000-00001D010000}"/>
    <cellStyle name="Lien hypertexte visité 332" xfId="332" xr:uid="{00000000-0005-0000-0000-00001E010000}"/>
    <cellStyle name="Lien hypertexte visité 333" xfId="333" xr:uid="{00000000-0005-0000-0000-00001F010000}"/>
    <cellStyle name="Lien hypertexte visité 334" xfId="334" xr:uid="{00000000-0005-0000-0000-000020010000}"/>
    <cellStyle name="Lien hypertexte visité 335" xfId="335" xr:uid="{00000000-0005-0000-0000-000021010000}"/>
    <cellStyle name="Lien hypertexte visité 336" xfId="336" xr:uid="{00000000-0005-0000-0000-000022010000}"/>
    <cellStyle name="Lien hypertexte visité 337" xfId="337" xr:uid="{00000000-0005-0000-0000-000023010000}"/>
    <cellStyle name="Lien hypertexte visité 338" xfId="338" xr:uid="{00000000-0005-0000-0000-000024010000}"/>
    <cellStyle name="Lien hypertexte visité 339" xfId="339" xr:uid="{00000000-0005-0000-0000-000025010000}"/>
    <cellStyle name="Lien hypertexte visité 34" xfId="340" xr:uid="{00000000-0005-0000-0000-000026010000}"/>
    <cellStyle name="Lien hypertexte visité 340" xfId="341" xr:uid="{00000000-0005-0000-0000-000027010000}"/>
    <cellStyle name="Lien hypertexte visité 341" xfId="342" xr:uid="{00000000-0005-0000-0000-000028010000}"/>
    <cellStyle name="Lien hypertexte visité 342" xfId="343" xr:uid="{00000000-0005-0000-0000-000029010000}"/>
    <cellStyle name="Lien hypertexte visité 343" xfId="344" xr:uid="{00000000-0005-0000-0000-00002A010000}"/>
    <cellStyle name="Lien hypertexte visité 344" xfId="345" xr:uid="{00000000-0005-0000-0000-00002B010000}"/>
    <cellStyle name="Lien hypertexte visité 345" xfId="346" xr:uid="{00000000-0005-0000-0000-00002C010000}"/>
    <cellStyle name="Lien hypertexte visité 346" xfId="347" xr:uid="{00000000-0005-0000-0000-00002D010000}"/>
    <cellStyle name="Lien hypertexte visité 347" xfId="348" xr:uid="{00000000-0005-0000-0000-00002E010000}"/>
    <cellStyle name="Lien hypertexte visité 348" xfId="349" xr:uid="{00000000-0005-0000-0000-00002F010000}"/>
    <cellStyle name="Lien hypertexte visité 349" xfId="350" xr:uid="{00000000-0005-0000-0000-000030010000}"/>
    <cellStyle name="Lien hypertexte visité 35" xfId="351" xr:uid="{00000000-0005-0000-0000-000031010000}"/>
    <cellStyle name="Lien hypertexte visité 350" xfId="352" xr:uid="{00000000-0005-0000-0000-000032010000}"/>
    <cellStyle name="Lien hypertexte visité 351" xfId="353" xr:uid="{00000000-0005-0000-0000-000033010000}"/>
    <cellStyle name="Lien hypertexte visité 352" xfId="354" xr:uid="{00000000-0005-0000-0000-000034010000}"/>
    <cellStyle name="Lien hypertexte visité 353" xfId="355" xr:uid="{00000000-0005-0000-0000-000035010000}"/>
    <cellStyle name="Lien hypertexte visité 354" xfId="356" xr:uid="{00000000-0005-0000-0000-000036010000}"/>
    <cellStyle name="Lien hypertexte visité 355" xfId="357" xr:uid="{00000000-0005-0000-0000-000037010000}"/>
    <cellStyle name="Lien hypertexte visité 356" xfId="358" xr:uid="{00000000-0005-0000-0000-000038010000}"/>
    <cellStyle name="Lien hypertexte visité 357" xfId="359" xr:uid="{00000000-0005-0000-0000-000039010000}"/>
    <cellStyle name="Lien hypertexte visité 358" xfId="360" xr:uid="{00000000-0005-0000-0000-00003A010000}"/>
    <cellStyle name="Lien hypertexte visité 359" xfId="361" xr:uid="{00000000-0005-0000-0000-00003B010000}"/>
    <cellStyle name="Lien hypertexte visité 36" xfId="362" xr:uid="{00000000-0005-0000-0000-00003C010000}"/>
    <cellStyle name="Lien hypertexte visité 360" xfId="363" xr:uid="{00000000-0005-0000-0000-00003D010000}"/>
    <cellStyle name="Lien hypertexte visité 361" xfId="364" xr:uid="{00000000-0005-0000-0000-00003E010000}"/>
    <cellStyle name="Lien hypertexte visité 362" xfId="365" xr:uid="{00000000-0005-0000-0000-00003F010000}"/>
    <cellStyle name="Lien hypertexte visité 363" xfId="366" xr:uid="{00000000-0005-0000-0000-000040010000}"/>
    <cellStyle name="Lien hypertexte visité 364" xfId="367" xr:uid="{00000000-0005-0000-0000-000041010000}"/>
    <cellStyle name="Lien hypertexte visité 365" xfId="368" xr:uid="{00000000-0005-0000-0000-000042010000}"/>
    <cellStyle name="Lien hypertexte visité 366" xfId="369" xr:uid="{00000000-0005-0000-0000-000043010000}"/>
    <cellStyle name="Lien hypertexte visité 367" xfId="370" xr:uid="{00000000-0005-0000-0000-000044010000}"/>
    <cellStyle name="Lien hypertexte visité 368" xfId="371" xr:uid="{00000000-0005-0000-0000-000045010000}"/>
    <cellStyle name="Lien hypertexte visité 369" xfId="372" xr:uid="{00000000-0005-0000-0000-000046010000}"/>
    <cellStyle name="Lien hypertexte visité 37" xfId="373" xr:uid="{00000000-0005-0000-0000-000047010000}"/>
    <cellStyle name="Lien hypertexte visité 370" xfId="374" xr:uid="{00000000-0005-0000-0000-000048010000}"/>
    <cellStyle name="Lien hypertexte visité 371" xfId="375" xr:uid="{00000000-0005-0000-0000-000049010000}"/>
    <cellStyle name="Lien hypertexte visité 372" xfId="376" xr:uid="{00000000-0005-0000-0000-00004A010000}"/>
    <cellStyle name="Lien hypertexte visité 373" xfId="377" xr:uid="{00000000-0005-0000-0000-00004B010000}"/>
    <cellStyle name="Lien hypertexte visité 374" xfId="378" xr:uid="{00000000-0005-0000-0000-00004C010000}"/>
    <cellStyle name="Lien hypertexte visité 375" xfId="379" xr:uid="{00000000-0005-0000-0000-00004D010000}"/>
    <cellStyle name="Lien hypertexte visité 376" xfId="380" xr:uid="{00000000-0005-0000-0000-00004E010000}"/>
    <cellStyle name="Lien hypertexte visité 377" xfId="381" xr:uid="{00000000-0005-0000-0000-00004F010000}"/>
    <cellStyle name="Lien hypertexte visité 378" xfId="382" xr:uid="{00000000-0005-0000-0000-000050010000}"/>
    <cellStyle name="Lien hypertexte visité 379" xfId="383" xr:uid="{00000000-0005-0000-0000-000051010000}"/>
    <cellStyle name="Lien hypertexte visité 38" xfId="384" xr:uid="{00000000-0005-0000-0000-000052010000}"/>
    <cellStyle name="Lien hypertexte visité 380" xfId="385" xr:uid="{00000000-0005-0000-0000-000053010000}"/>
    <cellStyle name="Lien hypertexte visité 381" xfId="386" xr:uid="{00000000-0005-0000-0000-000054010000}"/>
    <cellStyle name="Lien hypertexte visité 382" xfId="387" xr:uid="{00000000-0005-0000-0000-000055010000}"/>
    <cellStyle name="Lien hypertexte visité 383" xfId="388" xr:uid="{00000000-0005-0000-0000-000056010000}"/>
    <cellStyle name="Lien hypertexte visité 384" xfId="389" xr:uid="{00000000-0005-0000-0000-000057010000}"/>
    <cellStyle name="Lien hypertexte visité 385" xfId="390" xr:uid="{00000000-0005-0000-0000-000058010000}"/>
    <cellStyle name="Lien hypertexte visité 386" xfId="391" xr:uid="{00000000-0005-0000-0000-000059010000}"/>
    <cellStyle name="Lien hypertexte visité 387" xfId="392" xr:uid="{00000000-0005-0000-0000-00005A010000}"/>
    <cellStyle name="Lien hypertexte visité 388" xfId="393" xr:uid="{00000000-0005-0000-0000-00005B010000}"/>
    <cellStyle name="Lien hypertexte visité 389" xfId="394" xr:uid="{00000000-0005-0000-0000-00005C010000}"/>
    <cellStyle name="Lien hypertexte visité 39" xfId="395" xr:uid="{00000000-0005-0000-0000-00005D010000}"/>
    <cellStyle name="Lien hypertexte visité 390" xfId="396" xr:uid="{00000000-0005-0000-0000-00005E010000}"/>
    <cellStyle name="Lien hypertexte visité 391" xfId="397" xr:uid="{00000000-0005-0000-0000-00005F010000}"/>
    <cellStyle name="Lien hypertexte visité 392" xfId="398" xr:uid="{00000000-0005-0000-0000-000060010000}"/>
    <cellStyle name="Lien hypertexte visité 393" xfId="399" xr:uid="{00000000-0005-0000-0000-000061010000}"/>
    <cellStyle name="Lien hypertexte visité 394" xfId="400" xr:uid="{00000000-0005-0000-0000-000062010000}"/>
    <cellStyle name="Lien hypertexte visité 395" xfId="401" xr:uid="{00000000-0005-0000-0000-000063010000}"/>
    <cellStyle name="Lien hypertexte visité 396" xfId="402" xr:uid="{00000000-0005-0000-0000-000064010000}"/>
    <cellStyle name="Lien hypertexte visité 397" xfId="403" xr:uid="{00000000-0005-0000-0000-000065010000}"/>
    <cellStyle name="Lien hypertexte visité 398" xfId="404" xr:uid="{00000000-0005-0000-0000-000066010000}"/>
    <cellStyle name="Lien hypertexte visité 399" xfId="405" xr:uid="{00000000-0005-0000-0000-000067010000}"/>
    <cellStyle name="Lien hypertexte visité 4" xfId="406" xr:uid="{00000000-0005-0000-0000-000068010000}"/>
    <cellStyle name="Lien hypertexte visité 40" xfId="407" xr:uid="{00000000-0005-0000-0000-000069010000}"/>
    <cellStyle name="Lien hypertexte visité 400" xfId="408" xr:uid="{00000000-0005-0000-0000-00006A010000}"/>
    <cellStyle name="Lien hypertexte visité 401" xfId="409" xr:uid="{00000000-0005-0000-0000-00006B010000}"/>
    <cellStyle name="Lien hypertexte visité 402" xfId="410" xr:uid="{00000000-0005-0000-0000-00006C010000}"/>
    <cellStyle name="Lien hypertexte visité 403" xfId="411" xr:uid="{00000000-0005-0000-0000-00006D010000}"/>
    <cellStyle name="Lien hypertexte visité 404" xfId="412" xr:uid="{00000000-0005-0000-0000-00006E010000}"/>
    <cellStyle name="Lien hypertexte visité 405" xfId="413" xr:uid="{00000000-0005-0000-0000-00006F010000}"/>
    <cellStyle name="Lien hypertexte visité 406" xfId="414" xr:uid="{00000000-0005-0000-0000-000070010000}"/>
    <cellStyle name="Lien hypertexte visité 407" xfId="415" xr:uid="{00000000-0005-0000-0000-000071010000}"/>
    <cellStyle name="Lien hypertexte visité 408" xfId="416" xr:uid="{00000000-0005-0000-0000-000072010000}"/>
    <cellStyle name="Lien hypertexte visité 409" xfId="417" xr:uid="{00000000-0005-0000-0000-000073010000}"/>
    <cellStyle name="Lien hypertexte visité 41" xfId="418" xr:uid="{00000000-0005-0000-0000-000074010000}"/>
    <cellStyle name="Lien hypertexte visité 410" xfId="419" xr:uid="{00000000-0005-0000-0000-000075010000}"/>
    <cellStyle name="Lien hypertexte visité 411" xfId="420" xr:uid="{00000000-0005-0000-0000-000076010000}"/>
    <cellStyle name="Lien hypertexte visité 412" xfId="421" xr:uid="{00000000-0005-0000-0000-000077010000}"/>
    <cellStyle name="Lien hypertexte visité 413" xfId="422" xr:uid="{00000000-0005-0000-0000-000078010000}"/>
    <cellStyle name="Lien hypertexte visité 414" xfId="423" xr:uid="{00000000-0005-0000-0000-000079010000}"/>
    <cellStyle name="Lien hypertexte visité 415" xfId="424" xr:uid="{00000000-0005-0000-0000-00007A010000}"/>
    <cellStyle name="Lien hypertexte visité 416" xfId="425" xr:uid="{00000000-0005-0000-0000-00007B010000}"/>
    <cellStyle name="Lien hypertexte visité 417" xfId="426" xr:uid="{00000000-0005-0000-0000-00007C010000}"/>
    <cellStyle name="Lien hypertexte visité 418" xfId="427" xr:uid="{00000000-0005-0000-0000-00007D010000}"/>
    <cellStyle name="Lien hypertexte visité 419" xfId="428" xr:uid="{00000000-0005-0000-0000-00007E010000}"/>
    <cellStyle name="Lien hypertexte visité 42" xfId="429" xr:uid="{00000000-0005-0000-0000-00007F010000}"/>
    <cellStyle name="Lien hypertexte visité 420" xfId="430" xr:uid="{00000000-0005-0000-0000-000080010000}"/>
    <cellStyle name="Lien hypertexte visité 421" xfId="431" xr:uid="{00000000-0005-0000-0000-000081010000}"/>
    <cellStyle name="Lien hypertexte visité 422" xfId="432" xr:uid="{00000000-0005-0000-0000-000082010000}"/>
    <cellStyle name="Lien hypertexte visité 423" xfId="433" xr:uid="{00000000-0005-0000-0000-000083010000}"/>
    <cellStyle name="Lien hypertexte visité 424" xfId="434" xr:uid="{00000000-0005-0000-0000-000084010000}"/>
    <cellStyle name="Lien hypertexte visité 425" xfId="435" xr:uid="{00000000-0005-0000-0000-000085010000}"/>
    <cellStyle name="Lien hypertexte visité 426" xfId="436" xr:uid="{00000000-0005-0000-0000-000086010000}"/>
    <cellStyle name="Lien hypertexte visité 427" xfId="437" xr:uid="{00000000-0005-0000-0000-000087010000}"/>
    <cellStyle name="Lien hypertexte visité 428" xfId="438" xr:uid="{00000000-0005-0000-0000-000088010000}"/>
    <cellStyle name="Lien hypertexte visité 429" xfId="439" xr:uid="{00000000-0005-0000-0000-000089010000}"/>
    <cellStyle name="Lien hypertexte visité 43" xfId="440" xr:uid="{00000000-0005-0000-0000-00008A010000}"/>
    <cellStyle name="Lien hypertexte visité 430" xfId="441" xr:uid="{00000000-0005-0000-0000-00008B010000}"/>
    <cellStyle name="Lien hypertexte visité 431" xfId="442" xr:uid="{00000000-0005-0000-0000-00008C010000}"/>
    <cellStyle name="Lien hypertexte visité 432" xfId="443" xr:uid="{00000000-0005-0000-0000-00008D010000}"/>
    <cellStyle name="Lien hypertexte visité 433" xfId="444" xr:uid="{00000000-0005-0000-0000-00008E010000}"/>
    <cellStyle name="Lien hypertexte visité 434" xfId="445" xr:uid="{00000000-0005-0000-0000-00008F010000}"/>
    <cellStyle name="Lien hypertexte visité 435" xfId="446" xr:uid="{00000000-0005-0000-0000-000090010000}"/>
    <cellStyle name="Lien hypertexte visité 436" xfId="447" xr:uid="{00000000-0005-0000-0000-000091010000}"/>
    <cellStyle name="Lien hypertexte visité 437" xfId="448" xr:uid="{00000000-0005-0000-0000-000092010000}"/>
    <cellStyle name="Lien hypertexte visité 438" xfId="449" xr:uid="{00000000-0005-0000-0000-000093010000}"/>
    <cellStyle name="Lien hypertexte visité 439" xfId="450" xr:uid="{00000000-0005-0000-0000-000094010000}"/>
    <cellStyle name="Lien hypertexte visité 44" xfId="451" xr:uid="{00000000-0005-0000-0000-000095010000}"/>
    <cellStyle name="Lien hypertexte visité 440" xfId="452" xr:uid="{00000000-0005-0000-0000-000096010000}"/>
    <cellStyle name="Lien hypertexte visité 441" xfId="453" xr:uid="{00000000-0005-0000-0000-000097010000}"/>
    <cellStyle name="Lien hypertexte visité 442" xfId="454" xr:uid="{00000000-0005-0000-0000-000098010000}"/>
    <cellStyle name="Lien hypertexte visité 443" xfId="455" xr:uid="{00000000-0005-0000-0000-000099010000}"/>
    <cellStyle name="Lien hypertexte visité 444" xfId="456" xr:uid="{00000000-0005-0000-0000-00009A010000}"/>
    <cellStyle name="Lien hypertexte visité 445" xfId="457" xr:uid="{00000000-0005-0000-0000-00009B010000}"/>
    <cellStyle name="Lien hypertexte visité 446" xfId="458" xr:uid="{00000000-0005-0000-0000-00009C010000}"/>
    <cellStyle name="Lien hypertexte visité 447" xfId="459" xr:uid="{00000000-0005-0000-0000-00009D010000}"/>
    <cellStyle name="Lien hypertexte visité 448" xfId="460" xr:uid="{00000000-0005-0000-0000-00009E010000}"/>
    <cellStyle name="Lien hypertexte visité 449" xfId="461" xr:uid="{00000000-0005-0000-0000-00009F010000}"/>
    <cellStyle name="Lien hypertexte visité 45" xfId="462" xr:uid="{00000000-0005-0000-0000-0000A0010000}"/>
    <cellStyle name="Lien hypertexte visité 450" xfId="463" xr:uid="{00000000-0005-0000-0000-0000A1010000}"/>
    <cellStyle name="Lien hypertexte visité 451" xfId="464" xr:uid="{00000000-0005-0000-0000-0000A2010000}"/>
    <cellStyle name="Lien hypertexte visité 452" xfId="465" xr:uid="{00000000-0005-0000-0000-0000A3010000}"/>
    <cellStyle name="Lien hypertexte visité 453" xfId="466" xr:uid="{00000000-0005-0000-0000-0000A4010000}"/>
    <cellStyle name="Lien hypertexte visité 454" xfId="467" xr:uid="{00000000-0005-0000-0000-0000A5010000}"/>
    <cellStyle name="Lien hypertexte visité 455" xfId="468" xr:uid="{00000000-0005-0000-0000-0000A6010000}"/>
    <cellStyle name="Lien hypertexte visité 456" xfId="469" xr:uid="{00000000-0005-0000-0000-0000A7010000}"/>
    <cellStyle name="Lien hypertexte visité 457" xfId="470" xr:uid="{00000000-0005-0000-0000-0000A8010000}"/>
    <cellStyle name="Lien hypertexte visité 458" xfId="471" xr:uid="{00000000-0005-0000-0000-0000A9010000}"/>
    <cellStyle name="Lien hypertexte visité 459" xfId="472" xr:uid="{00000000-0005-0000-0000-0000AA010000}"/>
    <cellStyle name="Lien hypertexte visité 46" xfId="473" xr:uid="{00000000-0005-0000-0000-0000AB010000}"/>
    <cellStyle name="Lien hypertexte visité 460" xfId="474" xr:uid="{00000000-0005-0000-0000-0000AC010000}"/>
    <cellStyle name="Lien hypertexte visité 461" xfId="475" xr:uid="{00000000-0005-0000-0000-0000AD010000}"/>
    <cellStyle name="Lien hypertexte visité 462" xfId="476" xr:uid="{00000000-0005-0000-0000-0000AE010000}"/>
    <cellStyle name="Lien hypertexte visité 463" xfId="477" xr:uid="{00000000-0005-0000-0000-0000AF010000}"/>
    <cellStyle name="Lien hypertexte visité 464" xfId="478" xr:uid="{00000000-0005-0000-0000-0000B0010000}"/>
    <cellStyle name="Lien hypertexte visité 465" xfId="479" xr:uid="{00000000-0005-0000-0000-0000B1010000}"/>
    <cellStyle name="Lien hypertexte visité 466" xfId="480" xr:uid="{00000000-0005-0000-0000-0000B2010000}"/>
    <cellStyle name="Lien hypertexte visité 467" xfId="481" xr:uid="{00000000-0005-0000-0000-0000B3010000}"/>
    <cellStyle name="Lien hypertexte visité 468" xfId="482" xr:uid="{00000000-0005-0000-0000-0000B4010000}"/>
    <cellStyle name="Lien hypertexte visité 469" xfId="483" xr:uid="{00000000-0005-0000-0000-0000B5010000}"/>
    <cellStyle name="Lien hypertexte visité 47" xfId="484" xr:uid="{00000000-0005-0000-0000-0000B6010000}"/>
    <cellStyle name="Lien hypertexte visité 470" xfId="485" xr:uid="{00000000-0005-0000-0000-0000B7010000}"/>
    <cellStyle name="Lien hypertexte visité 471" xfId="486" xr:uid="{00000000-0005-0000-0000-0000B8010000}"/>
    <cellStyle name="Lien hypertexte visité 472" xfId="487" xr:uid="{00000000-0005-0000-0000-0000B9010000}"/>
    <cellStyle name="Lien hypertexte visité 473" xfId="488" xr:uid="{00000000-0005-0000-0000-0000BA010000}"/>
    <cellStyle name="Lien hypertexte visité 474" xfId="489" xr:uid="{00000000-0005-0000-0000-0000BB010000}"/>
    <cellStyle name="Lien hypertexte visité 475" xfId="490" xr:uid="{00000000-0005-0000-0000-0000BC010000}"/>
    <cellStyle name="Lien hypertexte visité 476" xfId="491" xr:uid="{00000000-0005-0000-0000-0000BD010000}"/>
    <cellStyle name="Lien hypertexte visité 477" xfId="492" xr:uid="{00000000-0005-0000-0000-0000BE010000}"/>
    <cellStyle name="Lien hypertexte visité 478" xfId="493" xr:uid="{00000000-0005-0000-0000-0000BF010000}"/>
    <cellStyle name="Lien hypertexte visité 479" xfId="494" xr:uid="{00000000-0005-0000-0000-0000C0010000}"/>
    <cellStyle name="Lien hypertexte visité 48" xfId="495" xr:uid="{00000000-0005-0000-0000-0000C1010000}"/>
    <cellStyle name="Lien hypertexte visité 480" xfId="496" xr:uid="{00000000-0005-0000-0000-0000C2010000}"/>
    <cellStyle name="Lien hypertexte visité 481" xfId="497" xr:uid="{00000000-0005-0000-0000-0000C3010000}"/>
    <cellStyle name="Lien hypertexte visité 482" xfId="498" xr:uid="{00000000-0005-0000-0000-0000C4010000}"/>
    <cellStyle name="Lien hypertexte visité 483" xfId="499" xr:uid="{00000000-0005-0000-0000-0000C5010000}"/>
    <cellStyle name="Lien hypertexte visité 484" xfId="500" xr:uid="{00000000-0005-0000-0000-0000C6010000}"/>
    <cellStyle name="Lien hypertexte visité 485" xfId="501" xr:uid="{00000000-0005-0000-0000-0000C7010000}"/>
    <cellStyle name="Lien hypertexte visité 486" xfId="502" xr:uid="{00000000-0005-0000-0000-0000C8010000}"/>
    <cellStyle name="Lien hypertexte visité 487" xfId="503" xr:uid="{00000000-0005-0000-0000-0000C9010000}"/>
    <cellStyle name="Lien hypertexte visité 488" xfId="504" xr:uid="{00000000-0005-0000-0000-0000CA010000}"/>
    <cellStyle name="Lien hypertexte visité 489" xfId="505" xr:uid="{00000000-0005-0000-0000-0000CB010000}"/>
    <cellStyle name="Lien hypertexte visité 49" xfId="506" xr:uid="{00000000-0005-0000-0000-0000CC010000}"/>
    <cellStyle name="Lien hypertexte visité 490" xfId="507" xr:uid="{00000000-0005-0000-0000-0000CD010000}"/>
    <cellStyle name="Lien hypertexte visité 491" xfId="508" xr:uid="{00000000-0005-0000-0000-0000CE010000}"/>
    <cellStyle name="Lien hypertexte visité 492" xfId="509" xr:uid="{00000000-0005-0000-0000-0000CF010000}"/>
    <cellStyle name="Lien hypertexte visité 493" xfId="510" xr:uid="{00000000-0005-0000-0000-0000D0010000}"/>
    <cellStyle name="Lien hypertexte visité 494" xfId="511" xr:uid="{00000000-0005-0000-0000-0000D1010000}"/>
    <cellStyle name="Lien hypertexte visité 495" xfId="512" xr:uid="{00000000-0005-0000-0000-0000D2010000}"/>
    <cellStyle name="Lien hypertexte visité 496" xfId="513" xr:uid="{00000000-0005-0000-0000-0000D3010000}"/>
    <cellStyle name="Lien hypertexte visité 497" xfId="514" xr:uid="{00000000-0005-0000-0000-0000D4010000}"/>
    <cellStyle name="Lien hypertexte visité 498" xfId="515" xr:uid="{00000000-0005-0000-0000-0000D5010000}"/>
    <cellStyle name="Lien hypertexte visité 499" xfId="516" xr:uid="{00000000-0005-0000-0000-0000D6010000}"/>
    <cellStyle name="Lien hypertexte visité 5" xfId="517" xr:uid="{00000000-0005-0000-0000-0000D7010000}"/>
    <cellStyle name="Lien hypertexte visité 50" xfId="518" xr:uid="{00000000-0005-0000-0000-0000D8010000}"/>
    <cellStyle name="Lien hypertexte visité 500" xfId="519" xr:uid="{00000000-0005-0000-0000-0000D9010000}"/>
    <cellStyle name="Lien hypertexte visité 501" xfId="520" xr:uid="{00000000-0005-0000-0000-0000DA010000}"/>
    <cellStyle name="Lien hypertexte visité 502" xfId="521" xr:uid="{00000000-0005-0000-0000-0000DB010000}"/>
    <cellStyle name="Lien hypertexte visité 503" xfId="522" xr:uid="{00000000-0005-0000-0000-0000DC010000}"/>
    <cellStyle name="Lien hypertexte visité 504" xfId="523" xr:uid="{00000000-0005-0000-0000-0000DD010000}"/>
    <cellStyle name="Lien hypertexte visité 505" xfId="524" xr:uid="{00000000-0005-0000-0000-0000DE010000}"/>
    <cellStyle name="Lien hypertexte visité 506" xfId="525" xr:uid="{00000000-0005-0000-0000-0000DF010000}"/>
    <cellStyle name="Lien hypertexte visité 507" xfId="526" xr:uid="{00000000-0005-0000-0000-0000E0010000}"/>
    <cellStyle name="Lien hypertexte visité 508" xfId="527" xr:uid="{00000000-0005-0000-0000-0000E1010000}"/>
    <cellStyle name="Lien hypertexte visité 509" xfId="528" xr:uid="{00000000-0005-0000-0000-0000E2010000}"/>
    <cellStyle name="Lien hypertexte visité 51" xfId="529" xr:uid="{00000000-0005-0000-0000-0000E3010000}"/>
    <cellStyle name="Lien hypertexte visité 510" xfId="530" xr:uid="{00000000-0005-0000-0000-0000E4010000}"/>
    <cellStyle name="Lien hypertexte visité 511" xfId="531" xr:uid="{00000000-0005-0000-0000-0000E5010000}"/>
    <cellStyle name="Lien hypertexte visité 512" xfId="532" xr:uid="{00000000-0005-0000-0000-0000E6010000}"/>
    <cellStyle name="Lien hypertexte visité 513" xfId="533" xr:uid="{00000000-0005-0000-0000-0000E7010000}"/>
    <cellStyle name="Lien hypertexte visité 514" xfId="534" xr:uid="{00000000-0005-0000-0000-0000E8010000}"/>
    <cellStyle name="Lien hypertexte visité 515" xfId="535" xr:uid="{00000000-0005-0000-0000-0000E9010000}"/>
    <cellStyle name="Lien hypertexte visité 516" xfId="536" xr:uid="{00000000-0005-0000-0000-0000EA010000}"/>
    <cellStyle name="Lien hypertexte visité 517" xfId="537" xr:uid="{00000000-0005-0000-0000-0000EB010000}"/>
    <cellStyle name="Lien hypertexte visité 518" xfId="538" xr:uid="{00000000-0005-0000-0000-0000EC010000}"/>
    <cellStyle name="Lien hypertexte visité 519" xfId="539" xr:uid="{00000000-0005-0000-0000-0000ED010000}"/>
    <cellStyle name="Lien hypertexte visité 52" xfId="540" xr:uid="{00000000-0005-0000-0000-0000EE010000}"/>
    <cellStyle name="Lien hypertexte visité 520" xfId="541" xr:uid="{00000000-0005-0000-0000-0000EF010000}"/>
    <cellStyle name="Lien hypertexte visité 521" xfId="542" xr:uid="{00000000-0005-0000-0000-0000F0010000}"/>
    <cellStyle name="Lien hypertexte visité 522" xfId="543" xr:uid="{00000000-0005-0000-0000-0000F1010000}"/>
    <cellStyle name="Lien hypertexte visité 523" xfId="544" xr:uid="{00000000-0005-0000-0000-0000F2010000}"/>
    <cellStyle name="Lien hypertexte visité 524" xfId="545" xr:uid="{00000000-0005-0000-0000-0000F3010000}"/>
    <cellStyle name="Lien hypertexte visité 525" xfId="546" xr:uid="{00000000-0005-0000-0000-0000F4010000}"/>
    <cellStyle name="Lien hypertexte visité 526" xfId="547" xr:uid="{00000000-0005-0000-0000-0000F5010000}"/>
    <cellStyle name="Lien hypertexte visité 527" xfId="548" xr:uid="{00000000-0005-0000-0000-0000F6010000}"/>
    <cellStyle name="Lien hypertexte visité 528" xfId="549" xr:uid="{00000000-0005-0000-0000-0000F7010000}"/>
    <cellStyle name="Lien hypertexte visité 529" xfId="550" xr:uid="{00000000-0005-0000-0000-0000F8010000}"/>
    <cellStyle name="Lien hypertexte visité 53" xfId="551" xr:uid="{00000000-0005-0000-0000-0000F9010000}"/>
    <cellStyle name="Lien hypertexte visité 530" xfId="552" xr:uid="{00000000-0005-0000-0000-0000FA010000}"/>
    <cellStyle name="Lien hypertexte visité 531" xfId="553" xr:uid="{00000000-0005-0000-0000-0000FB010000}"/>
    <cellStyle name="Lien hypertexte visité 532" xfId="554" xr:uid="{00000000-0005-0000-0000-0000FC010000}"/>
    <cellStyle name="Lien hypertexte visité 533" xfId="555" xr:uid="{00000000-0005-0000-0000-0000FD010000}"/>
    <cellStyle name="Lien hypertexte visité 534" xfId="556" xr:uid="{00000000-0005-0000-0000-0000FE010000}"/>
    <cellStyle name="Lien hypertexte visité 535" xfId="557" xr:uid="{00000000-0005-0000-0000-0000FF010000}"/>
    <cellStyle name="Lien hypertexte visité 536" xfId="558" xr:uid="{00000000-0005-0000-0000-000000020000}"/>
    <cellStyle name="Lien hypertexte visité 537" xfId="559" xr:uid="{00000000-0005-0000-0000-000001020000}"/>
    <cellStyle name="Lien hypertexte visité 538" xfId="560" xr:uid="{00000000-0005-0000-0000-000002020000}"/>
    <cellStyle name="Lien hypertexte visité 539" xfId="561" xr:uid="{00000000-0005-0000-0000-000003020000}"/>
    <cellStyle name="Lien hypertexte visité 54" xfId="562" xr:uid="{00000000-0005-0000-0000-000004020000}"/>
    <cellStyle name="Lien hypertexte visité 540" xfId="563" xr:uid="{00000000-0005-0000-0000-000005020000}"/>
    <cellStyle name="Lien hypertexte visité 541" xfId="564" xr:uid="{00000000-0005-0000-0000-000006020000}"/>
    <cellStyle name="Lien hypertexte visité 542" xfId="565" xr:uid="{00000000-0005-0000-0000-000007020000}"/>
    <cellStyle name="Lien hypertexte visité 543" xfId="566" xr:uid="{00000000-0005-0000-0000-000008020000}"/>
    <cellStyle name="Lien hypertexte visité 544" xfId="567" xr:uid="{00000000-0005-0000-0000-000009020000}"/>
    <cellStyle name="Lien hypertexte visité 545" xfId="568" xr:uid="{00000000-0005-0000-0000-00000A020000}"/>
    <cellStyle name="Lien hypertexte visité 546" xfId="569" xr:uid="{00000000-0005-0000-0000-00000B020000}"/>
    <cellStyle name="Lien hypertexte visité 547" xfId="570" xr:uid="{00000000-0005-0000-0000-00000C020000}"/>
    <cellStyle name="Lien hypertexte visité 548" xfId="571" xr:uid="{00000000-0005-0000-0000-00000D020000}"/>
    <cellStyle name="Lien hypertexte visité 549" xfId="572" xr:uid="{00000000-0005-0000-0000-00000E020000}"/>
    <cellStyle name="Lien hypertexte visité 55" xfId="573" xr:uid="{00000000-0005-0000-0000-00000F020000}"/>
    <cellStyle name="Lien hypertexte visité 550" xfId="574" xr:uid="{00000000-0005-0000-0000-000010020000}"/>
    <cellStyle name="Lien hypertexte visité 551" xfId="575" xr:uid="{00000000-0005-0000-0000-000011020000}"/>
    <cellStyle name="Lien hypertexte visité 552" xfId="576" xr:uid="{00000000-0005-0000-0000-000012020000}"/>
    <cellStyle name="Lien hypertexte visité 553" xfId="577" xr:uid="{00000000-0005-0000-0000-000013020000}"/>
    <cellStyle name="Lien hypertexte visité 554" xfId="578" xr:uid="{00000000-0005-0000-0000-000014020000}"/>
    <cellStyle name="Lien hypertexte visité 555" xfId="579" xr:uid="{00000000-0005-0000-0000-000015020000}"/>
    <cellStyle name="Lien hypertexte visité 556" xfId="580" xr:uid="{00000000-0005-0000-0000-000016020000}"/>
    <cellStyle name="Lien hypertexte visité 557" xfId="581" xr:uid="{00000000-0005-0000-0000-000017020000}"/>
    <cellStyle name="Lien hypertexte visité 558" xfId="582" xr:uid="{00000000-0005-0000-0000-000018020000}"/>
    <cellStyle name="Lien hypertexte visité 559" xfId="583" xr:uid="{00000000-0005-0000-0000-000019020000}"/>
    <cellStyle name="Lien hypertexte visité 56" xfId="584" xr:uid="{00000000-0005-0000-0000-00001A020000}"/>
    <cellStyle name="Lien hypertexte visité 560" xfId="585" xr:uid="{00000000-0005-0000-0000-00001B020000}"/>
    <cellStyle name="Lien hypertexte visité 561" xfId="586" xr:uid="{00000000-0005-0000-0000-00001C020000}"/>
    <cellStyle name="Lien hypertexte visité 562" xfId="587" xr:uid="{00000000-0005-0000-0000-00001D020000}"/>
    <cellStyle name="Lien hypertexte visité 563" xfId="588" xr:uid="{00000000-0005-0000-0000-00001E020000}"/>
    <cellStyle name="Lien hypertexte visité 564" xfId="589" xr:uid="{00000000-0005-0000-0000-00001F020000}"/>
    <cellStyle name="Lien hypertexte visité 565" xfId="590" xr:uid="{00000000-0005-0000-0000-000020020000}"/>
    <cellStyle name="Lien hypertexte visité 566" xfId="591" xr:uid="{00000000-0005-0000-0000-000021020000}"/>
    <cellStyle name="Lien hypertexte visité 567" xfId="592" xr:uid="{00000000-0005-0000-0000-000022020000}"/>
    <cellStyle name="Lien hypertexte visité 568" xfId="593" xr:uid="{00000000-0005-0000-0000-000023020000}"/>
    <cellStyle name="Lien hypertexte visité 569" xfId="594" xr:uid="{00000000-0005-0000-0000-000024020000}"/>
    <cellStyle name="Lien hypertexte visité 57" xfId="595" xr:uid="{00000000-0005-0000-0000-000025020000}"/>
    <cellStyle name="Lien hypertexte visité 570" xfId="596" xr:uid="{00000000-0005-0000-0000-000026020000}"/>
    <cellStyle name="Lien hypertexte visité 571" xfId="597" xr:uid="{00000000-0005-0000-0000-000027020000}"/>
    <cellStyle name="Lien hypertexte visité 572" xfId="598" xr:uid="{00000000-0005-0000-0000-000028020000}"/>
    <cellStyle name="Lien hypertexte visité 573" xfId="599" xr:uid="{00000000-0005-0000-0000-000029020000}"/>
    <cellStyle name="Lien hypertexte visité 574" xfId="600" xr:uid="{00000000-0005-0000-0000-00002A020000}"/>
    <cellStyle name="Lien hypertexte visité 575" xfId="601" xr:uid="{00000000-0005-0000-0000-00002B020000}"/>
    <cellStyle name="Lien hypertexte visité 576" xfId="602" xr:uid="{00000000-0005-0000-0000-00002C020000}"/>
    <cellStyle name="Lien hypertexte visité 577" xfId="603" xr:uid="{00000000-0005-0000-0000-00002D020000}"/>
    <cellStyle name="Lien hypertexte visité 578" xfId="604" xr:uid="{00000000-0005-0000-0000-00002E020000}"/>
    <cellStyle name="Lien hypertexte visité 579" xfId="605" xr:uid="{00000000-0005-0000-0000-00002F020000}"/>
    <cellStyle name="Lien hypertexte visité 58" xfId="606" xr:uid="{00000000-0005-0000-0000-000030020000}"/>
    <cellStyle name="Lien hypertexte visité 580" xfId="607" xr:uid="{00000000-0005-0000-0000-000031020000}"/>
    <cellStyle name="Lien hypertexte visité 581" xfId="608" xr:uid="{00000000-0005-0000-0000-000032020000}"/>
    <cellStyle name="Lien hypertexte visité 582" xfId="609" xr:uid="{00000000-0005-0000-0000-000033020000}"/>
    <cellStyle name="Lien hypertexte visité 583" xfId="610" xr:uid="{00000000-0005-0000-0000-000034020000}"/>
    <cellStyle name="Lien hypertexte visité 584" xfId="611" xr:uid="{00000000-0005-0000-0000-000035020000}"/>
    <cellStyle name="Lien hypertexte visité 585" xfId="612" xr:uid="{00000000-0005-0000-0000-000036020000}"/>
    <cellStyle name="Lien hypertexte visité 586" xfId="613" xr:uid="{00000000-0005-0000-0000-000037020000}"/>
    <cellStyle name="Lien hypertexte visité 587" xfId="614" xr:uid="{00000000-0005-0000-0000-000038020000}"/>
    <cellStyle name="Lien hypertexte visité 588" xfId="615" xr:uid="{00000000-0005-0000-0000-000039020000}"/>
    <cellStyle name="Lien hypertexte visité 589" xfId="616" xr:uid="{00000000-0005-0000-0000-00003A020000}"/>
    <cellStyle name="Lien hypertexte visité 59" xfId="617" xr:uid="{00000000-0005-0000-0000-00003B020000}"/>
    <cellStyle name="Lien hypertexte visité 590" xfId="618" xr:uid="{00000000-0005-0000-0000-00003C020000}"/>
    <cellStyle name="Lien hypertexte visité 591" xfId="619" xr:uid="{00000000-0005-0000-0000-00003D020000}"/>
    <cellStyle name="Lien hypertexte visité 592" xfId="620" xr:uid="{00000000-0005-0000-0000-00003E020000}"/>
    <cellStyle name="Lien hypertexte visité 593" xfId="621" xr:uid="{00000000-0005-0000-0000-00003F020000}"/>
    <cellStyle name="Lien hypertexte visité 594" xfId="622" xr:uid="{00000000-0005-0000-0000-000040020000}"/>
    <cellStyle name="Lien hypertexte visité 595" xfId="623" xr:uid="{00000000-0005-0000-0000-000041020000}"/>
    <cellStyle name="Lien hypertexte visité 596" xfId="624" xr:uid="{00000000-0005-0000-0000-000042020000}"/>
    <cellStyle name="Lien hypertexte visité 597" xfId="625" xr:uid="{00000000-0005-0000-0000-000043020000}"/>
    <cellStyle name="Lien hypertexte visité 598" xfId="626" xr:uid="{00000000-0005-0000-0000-000044020000}"/>
    <cellStyle name="Lien hypertexte visité 599" xfId="627" xr:uid="{00000000-0005-0000-0000-000045020000}"/>
    <cellStyle name="Lien hypertexte visité 6" xfId="628" xr:uid="{00000000-0005-0000-0000-000046020000}"/>
    <cellStyle name="Lien hypertexte visité 60" xfId="629" xr:uid="{00000000-0005-0000-0000-000047020000}"/>
    <cellStyle name="Lien hypertexte visité 600" xfId="630" xr:uid="{00000000-0005-0000-0000-000048020000}"/>
    <cellStyle name="Lien hypertexte visité 601" xfId="631" xr:uid="{00000000-0005-0000-0000-000049020000}"/>
    <cellStyle name="Lien hypertexte visité 602" xfId="632" xr:uid="{00000000-0005-0000-0000-00004A020000}"/>
    <cellStyle name="Lien hypertexte visité 603" xfId="633" xr:uid="{00000000-0005-0000-0000-00004B020000}"/>
    <cellStyle name="Lien hypertexte visité 604" xfId="634" xr:uid="{00000000-0005-0000-0000-00004C020000}"/>
    <cellStyle name="Lien hypertexte visité 605" xfId="635" xr:uid="{00000000-0005-0000-0000-00004D020000}"/>
    <cellStyle name="Lien hypertexte visité 606" xfId="636" xr:uid="{00000000-0005-0000-0000-00004E020000}"/>
    <cellStyle name="Lien hypertexte visité 607" xfId="637" xr:uid="{00000000-0005-0000-0000-00004F020000}"/>
    <cellStyle name="Lien hypertexte visité 608" xfId="638" xr:uid="{00000000-0005-0000-0000-000050020000}"/>
    <cellStyle name="Lien hypertexte visité 609" xfId="639" xr:uid="{00000000-0005-0000-0000-000051020000}"/>
    <cellStyle name="Lien hypertexte visité 61" xfId="640" xr:uid="{00000000-0005-0000-0000-000052020000}"/>
    <cellStyle name="Lien hypertexte visité 610" xfId="641" xr:uid="{00000000-0005-0000-0000-000053020000}"/>
    <cellStyle name="Lien hypertexte visité 611" xfId="642" xr:uid="{00000000-0005-0000-0000-000054020000}"/>
    <cellStyle name="Lien hypertexte visité 612" xfId="643" xr:uid="{00000000-0005-0000-0000-000055020000}"/>
    <cellStyle name="Lien hypertexte visité 613" xfId="644" xr:uid="{00000000-0005-0000-0000-000056020000}"/>
    <cellStyle name="Lien hypertexte visité 614" xfId="645" xr:uid="{00000000-0005-0000-0000-000057020000}"/>
    <cellStyle name="Lien hypertexte visité 615" xfId="646" xr:uid="{00000000-0005-0000-0000-000058020000}"/>
    <cellStyle name="Lien hypertexte visité 616" xfId="647" xr:uid="{00000000-0005-0000-0000-000059020000}"/>
    <cellStyle name="Lien hypertexte visité 617" xfId="648" xr:uid="{00000000-0005-0000-0000-00005A020000}"/>
    <cellStyle name="Lien hypertexte visité 618" xfId="649" xr:uid="{00000000-0005-0000-0000-00005B020000}"/>
    <cellStyle name="Lien hypertexte visité 619" xfId="650" xr:uid="{00000000-0005-0000-0000-00005C020000}"/>
    <cellStyle name="Lien hypertexte visité 62" xfId="651" xr:uid="{00000000-0005-0000-0000-00005D020000}"/>
    <cellStyle name="Lien hypertexte visité 620" xfId="652" xr:uid="{00000000-0005-0000-0000-00005E020000}"/>
    <cellStyle name="Lien hypertexte visité 621" xfId="653" xr:uid="{00000000-0005-0000-0000-00005F020000}"/>
    <cellStyle name="Lien hypertexte visité 622" xfId="654" xr:uid="{00000000-0005-0000-0000-000060020000}"/>
    <cellStyle name="Lien hypertexte visité 623" xfId="655" xr:uid="{00000000-0005-0000-0000-000061020000}"/>
    <cellStyle name="Lien hypertexte visité 624" xfId="656" xr:uid="{00000000-0005-0000-0000-000062020000}"/>
    <cellStyle name="Lien hypertexte visité 625" xfId="657" xr:uid="{00000000-0005-0000-0000-000063020000}"/>
    <cellStyle name="Lien hypertexte visité 626" xfId="658" xr:uid="{00000000-0005-0000-0000-000064020000}"/>
    <cellStyle name="Lien hypertexte visité 627" xfId="659" xr:uid="{00000000-0005-0000-0000-000065020000}"/>
    <cellStyle name="Lien hypertexte visité 628" xfId="660" xr:uid="{00000000-0005-0000-0000-000066020000}"/>
    <cellStyle name="Lien hypertexte visité 629" xfId="661" xr:uid="{00000000-0005-0000-0000-000067020000}"/>
    <cellStyle name="Lien hypertexte visité 63" xfId="662" xr:uid="{00000000-0005-0000-0000-000068020000}"/>
    <cellStyle name="Lien hypertexte visité 630" xfId="663" xr:uid="{00000000-0005-0000-0000-000069020000}"/>
    <cellStyle name="Lien hypertexte visité 631" xfId="664" xr:uid="{00000000-0005-0000-0000-00006A020000}"/>
    <cellStyle name="Lien hypertexte visité 632" xfId="665" xr:uid="{00000000-0005-0000-0000-00006B020000}"/>
    <cellStyle name="Lien hypertexte visité 633" xfId="666" xr:uid="{00000000-0005-0000-0000-00006C020000}"/>
    <cellStyle name="Lien hypertexte visité 634" xfId="667" xr:uid="{00000000-0005-0000-0000-00006D020000}"/>
    <cellStyle name="Lien hypertexte visité 635" xfId="668" xr:uid="{00000000-0005-0000-0000-00006E020000}"/>
    <cellStyle name="Lien hypertexte visité 636" xfId="669" xr:uid="{00000000-0005-0000-0000-00006F020000}"/>
    <cellStyle name="Lien hypertexte visité 637" xfId="670" xr:uid="{00000000-0005-0000-0000-000070020000}"/>
    <cellStyle name="Lien hypertexte visité 638" xfId="671" xr:uid="{00000000-0005-0000-0000-000071020000}"/>
    <cellStyle name="Lien hypertexte visité 639" xfId="672" xr:uid="{00000000-0005-0000-0000-000072020000}"/>
    <cellStyle name="Lien hypertexte visité 64" xfId="673" xr:uid="{00000000-0005-0000-0000-000073020000}"/>
    <cellStyle name="Lien hypertexte visité 640" xfId="674" xr:uid="{00000000-0005-0000-0000-000074020000}"/>
    <cellStyle name="Lien hypertexte visité 641" xfId="675" xr:uid="{00000000-0005-0000-0000-000075020000}"/>
    <cellStyle name="Lien hypertexte visité 642" xfId="676" xr:uid="{00000000-0005-0000-0000-000076020000}"/>
    <cellStyle name="Lien hypertexte visité 643" xfId="677" xr:uid="{00000000-0005-0000-0000-000077020000}"/>
    <cellStyle name="Lien hypertexte visité 644" xfId="678" xr:uid="{00000000-0005-0000-0000-000078020000}"/>
    <cellStyle name="Lien hypertexte visité 645" xfId="679" xr:uid="{00000000-0005-0000-0000-000079020000}"/>
    <cellStyle name="Lien hypertexte visité 646" xfId="680" xr:uid="{00000000-0005-0000-0000-00007A020000}"/>
    <cellStyle name="Lien hypertexte visité 647" xfId="681" xr:uid="{00000000-0005-0000-0000-00007B020000}"/>
    <cellStyle name="Lien hypertexte visité 648" xfId="682" xr:uid="{00000000-0005-0000-0000-00007C020000}"/>
    <cellStyle name="Lien hypertexte visité 649" xfId="683" xr:uid="{00000000-0005-0000-0000-00007D020000}"/>
    <cellStyle name="Lien hypertexte visité 65" xfId="684" xr:uid="{00000000-0005-0000-0000-00007E020000}"/>
    <cellStyle name="Lien hypertexte visité 650" xfId="685" xr:uid="{00000000-0005-0000-0000-00007F020000}"/>
    <cellStyle name="Lien hypertexte visité 651" xfId="686" xr:uid="{00000000-0005-0000-0000-000080020000}"/>
    <cellStyle name="Lien hypertexte visité 652" xfId="687" xr:uid="{00000000-0005-0000-0000-000081020000}"/>
    <cellStyle name="Lien hypertexte visité 653" xfId="688" xr:uid="{00000000-0005-0000-0000-000082020000}"/>
    <cellStyle name="Lien hypertexte visité 654" xfId="689" xr:uid="{00000000-0005-0000-0000-000083020000}"/>
    <cellStyle name="Lien hypertexte visité 655" xfId="690" xr:uid="{00000000-0005-0000-0000-000084020000}"/>
    <cellStyle name="Lien hypertexte visité 656" xfId="691" xr:uid="{00000000-0005-0000-0000-000085020000}"/>
    <cellStyle name="Lien hypertexte visité 657" xfId="692" xr:uid="{00000000-0005-0000-0000-000086020000}"/>
    <cellStyle name="Lien hypertexte visité 658" xfId="693" xr:uid="{00000000-0005-0000-0000-000087020000}"/>
    <cellStyle name="Lien hypertexte visité 659" xfId="694" xr:uid="{00000000-0005-0000-0000-000088020000}"/>
    <cellStyle name="Lien hypertexte visité 66" xfId="695" xr:uid="{00000000-0005-0000-0000-000089020000}"/>
    <cellStyle name="Lien hypertexte visité 660" xfId="696" xr:uid="{00000000-0005-0000-0000-00008A020000}"/>
    <cellStyle name="Lien hypertexte visité 661" xfId="697" xr:uid="{00000000-0005-0000-0000-00008B020000}"/>
    <cellStyle name="Lien hypertexte visité 662" xfId="698" xr:uid="{00000000-0005-0000-0000-00008C020000}"/>
    <cellStyle name="Lien hypertexte visité 663" xfId="699" xr:uid="{00000000-0005-0000-0000-00008D020000}"/>
    <cellStyle name="Lien hypertexte visité 664" xfId="700" xr:uid="{00000000-0005-0000-0000-00008E020000}"/>
    <cellStyle name="Lien hypertexte visité 665" xfId="701" xr:uid="{00000000-0005-0000-0000-00008F020000}"/>
    <cellStyle name="Lien hypertexte visité 666" xfId="702" xr:uid="{00000000-0005-0000-0000-000090020000}"/>
    <cellStyle name="Lien hypertexte visité 667" xfId="703" xr:uid="{00000000-0005-0000-0000-000091020000}"/>
    <cellStyle name="Lien hypertexte visité 668" xfId="704" xr:uid="{00000000-0005-0000-0000-000092020000}"/>
    <cellStyle name="Lien hypertexte visité 669" xfId="705" xr:uid="{00000000-0005-0000-0000-000093020000}"/>
    <cellStyle name="Lien hypertexte visité 67" xfId="706" xr:uid="{00000000-0005-0000-0000-000094020000}"/>
    <cellStyle name="Lien hypertexte visité 670" xfId="707" xr:uid="{00000000-0005-0000-0000-000095020000}"/>
    <cellStyle name="Lien hypertexte visité 671" xfId="708" xr:uid="{00000000-0005-0000-0000-000096020000}"/>
    <cellStyle name="Lien hypertexte visité 672" xfId="709" xr:uid="{00000000-0005-0000-0000-000097020000}"/>
    <cellStyle name="Lien hypertexte visité 673" xfId="710" xr:uid="{00000000-0005-0000-0000-000098020000}"/>
    <cellStyle name="Lien hypertexte visité 674" xfId="711" xr:uid="{00000000-0005-0000-0000-000099020000}"/>
    <cellStyle name="Lien hypertexte visité 675" xfId="712" xr:uid="{00000000-0005-0000-0000-00009A020000}"/>
    <cellStyle name="Lien hypertexte visité 676" xfId="713" xr:uid="{00000000-0005-0000-0000-00009B020000}"/>
    <cellStyle name="Lien hypertexte visité 677" xfId="714" xr:uid="{00000000-0005-0000-0000-00009C020000}"/>
    <cellStyle name="Lien hypertexte visité 678" xfId="715" xr:uid="{00000000-0005-0000-0000-00009D020000}"/>
    <cellStyle name="Lien hypertexte visité 679" xfId="716" xr:uid="{00000000-0005-0000-0000-00009E020000}"/>
    <cellStyle name="Lien hypertexte visité 68" xfId="717" xr:uid="{00000000-0005-0000-0000-00009F020000}"/>
    <cellStyle name="Lien hypertexte visité 680" xfId="718" xr:uid="{00000000-0005-0000-0000-0000A0020000}"/>
    <cellStyle name="Lien hypertexte visité 681" xfId="719" xr:uid="{00000000-0005-0000-0000-0000A1020000}"/>
    <cellStyle name="Lien hypertexte visité 682" xfId="720" xr:uid="{00000000-0005-0000-0000-0000A2020000}"/>
    <cellStyle name="Lien hypertexte visité 683" xfId="721" xr:uid="{00000000-0005-0000-0000-0000A3020000}"/>
    <cellStyle name="Lien hypertexte visité 684" xfId="722" xr:uid="{00000000-0005-0000-0000-0000A4020000}"/>
    <cellStyle name="Lien hypertexte visité 685" xfId="723" xr:uid="{00000000-0005-0000-0000-0000A5020000}"/>
    <cellStyle name="Lien hypertexte visité 686" xfId="724" xr:uid="{00000000-0005-0000-0000-0000A6020000}"/>
    <cellStyle name="Lien hypertexte visité 687" xfId="725" xr:uid="{00000000-0005-0000-0000-0000A7020000}"/>
    <cellStyle name="Lien hypertexte visité 688" xfId="726" xr:uid="{00000000-0005-0000-0000-0000A8020000}"/>
    <cellStyle name="Lien hypertexte visité 689" xfId="727" xr:uid="{00000000-0005-0000-0000-0000A9020000}"/>
    <cellStyle name="Lien hypertexte visité 69" xfId="728" xr:uid="{00000000-0005-0000-0000-0000AA020000}"/>
    <cellStyle name="Lien hypertexte visité 690" xfId="729" xr:uid="{00000000-0005-0000-0000-0000AB020000}"/>
    <cellStyle name="Lien hypertexte visité 691" xfId="730" xr:uid="{00000000-0005-0000-0000-0000AC020000}"/>
    <cellStyle name="Lien hypertexte visité 692" xfId="731" xr:uid="{00000000-0005-0000-0000-0000AD020000}"/>
    <cellStyle name="Lien hypertexte visité 693" xfId="732" xr:uid="{00000000-0005-0000-0000-0000AE020000}"/>
    <cellStyle name="Lien hypertexte visité 694" xfId="733" xr:uid="{00000000-0005-0000-0000-0000AF020000}"/>
    <cellStyle name="Lien hypertexte visité 695" xfId="734" xr:uid="{00000000-0005-0000-0000-0000B0020000}"/>
    <cellStyle name="Lien hypertexte visité 696" xfId="735" xr:uid="{00000000-0005-0000-0000-0000B1020000}"/>
    <cellStyle name="Lien hypertexte visité 697" xfId="736" xr:uid="{00000000-0005-0000-0000-0000B2020000}"/>
    <cellStyle name="Lien hypertexte visité 698" xfId="737" xr:uid="{00000000-0005-0000-0000-0000B3020000}"/>
    <cellStyle name="Lien hypertexte visité 699" xfId="738" xr:uid="{00000000-0005-0000-0000-0000B4020000}"/>
    <cellStyle name="Lien hypertexte visité 7" xfId="739" xr:uid="{00000000-0005-0000-0000-0000B5020000}"/>
    <cellStyle name="Lien hypertexte visité 70" xfId="740" xr:uid="{00000000-0005-0000-0000-0000B6020000}"/>
    <cellStyle name="Lien hypertexte visité 700" xfId="741" xr:uid="{00000000-0005-0000-0000-0000B7020000}"/>
    <cellStyle name="Lien hypertexte visité 701" xfId="742" xr:uid="{00000000-0005-0000-0000-0000B8020000}"/>
    <cellStyle name="Lien hypertexte visité 702" xfId="743" xr:uid="{00000000-0005-0000-0000-0000B9020000}"/>
    <cellStyle name="Lien hypertexte visité 703" xfId="744" xr:uid="{00000000-0005-0000-0000-0000BA020000}"/>
    <cellStyle name="Lien hypertexte visité 704" xfId="745" xr:uid="{00000000-0005-0000-0000-0000BB020000}"/>
    <cellStyle name="Lien hypertexte visité 705" xfId="746" xr:uid="{00000000-0005-0000-0000-0000BC020000}"/>
    <cellStyle name="Lien hypertexte visité 706" xfId="747" xr:uid="{00000000-0005-0000-0000-0000BD020000}"/>
    <cellStyle name="Lien hypertexte visité 707" xfId="748" xr:uid="{00000000-0005-0000-0000-0000BE020000}"/>
    <cellStyle name="Lien hypertexte visité 708" xfId="749" xr:uid="{00000000-0005-0000-0000-0000BF020000}"/>
    <cellStyle name="Lien hypertexte visité 709" xfId="750" xr:uid="{00000000-0005-0000-0000-0000C0020000}"/>
    <cellStyle name="Lien hypertexte visité 71" xfId="751" xr:uid="{00000000-0005-0000-0000-0000C1020000}"/>
    <cellStyle name="Lien hypertexte visité 710" xfId="752" xr:uid="{00000000-0005-0000-0000-0000C2020000}"/>
    <cellStyle name="Lien hypertexte visité 711" xfId="753" xr:uid="{00000000-0005-0000-0000-0000C3020000}"/>
    <cellStyle name="Lien hypertexte visité 712" xfId="754" xr:uid="{00000000-0005-0000-0000-0000C4020000}"/>
    <cellStyle name="Lien hypertexte visité 713" xfId="755" xr:uid="{00000000-0005-0000-0000-0000C5020000}"/>
    <cellStyle name="Lien hypertexte visité 714" xfId="756" xr:uid="{00000000-0005-0000-0000-0000C6020000}"/>
    <cellStyle name="Lien hypertexte visité 715" xfId="757" xr:uid="{00000000-0005-0000-0000-0000C7020000}"/>
    <cellStyle name="Lien hypertexte visité 716" xfId="758" xr:uid="{00000000-0005-0000-0000-0000C8020000}"/>
    <cellStyle name="Lien hypertexte visité 717" xfId="759" xr:uid="{00000000-0005-0000-0000-0000C9020000}"/>
    <cellStyle name="Lien hypertexte visité 718" xfId="760" xr:uid="{00000000-0005-0000-0000-0000CA020000}"/>
    <cellStyle name="Lien hypertexte visité 719" xfId="761" xr:uid="{00000000-0005-0000-0000-0000CB020000}"/>
    <cellStyle name="Lien hypertexte visité 72" xfId="762" xr:uid="{00000000-0005-0000-0000-0000CC020000}"/>
    <cellStyle name="Lien hypertexte visité 720" xfId="763" xr:uid="{00000000-0005-0000-0000-0000CD020000}"/>
    <cellStyle name="Lien hypertexte visité 721" xfId="764" xr:uid="{00000000-0005-0000-0000-0000CE020000}"/>
    <cellStyle name="Lien hypertexte visité 722" xfId="765" xr:uid="{00000000-0005-0000-0000-0000CF020000}"/>
    <cellStyle name="Lien hypertexte visité 723" xfId="766" xr:uid="{00000000-0005-0000-0000-0000D0020000}"/>
    <cellStyle name="Lien hypertexte visité 724" xfId="767" xr:uid="{00000000-0005-0000-0000-0000D1020000}"/>
    <cellStyle name="Lien hypertexte visité 725" xfId="768" xr:uid="{00000000-0005-0000-0000-0000D2020000}"/>
    <cellStyle name="Lien hypertexte visité 726" xfId="769" xr:uid="{00000000-0005-0000-0000-0000D3020000}"/>
    <cellStyle name="Lien hypertexte visité 727" xfId="770" xr:uid="{00000000-0005-0000-0000-0000D4020000}"/>
    <cellStyle name="Lien hypertexte visité 728" xfId="771" xr:uid="{00000000-0005-0000-0000-0000D5020000}"/>
    <cellStyle name="Lien hypertexte visité 729" xfId="772" xr:uid="{00000000-0005-0000-0000-0000D6020000}"/>
    <cellStyle name="Lien hypertexte visité 73" xfId="773" xr:uid="{00000000-0005-0000-0000-0000D7020000}"/>
    <cellStyle name="Lien hypertexte visité 730" xfId="774" xr:uid="{00000000-0005-0000-0000-0000D8020000}"/>
    <cellStyle name="Lien hypertexte visité 731" xfId="775" xr:uid="{00000000-0005-0000-0000-0000D9020000}"/>
    <cellStyle name="Lien hypertexte visité 732" xfId="776" xr:uid="{00000000-0005-0000-0000-0000DA020000}"/>
    <cellStyle name="Lien hypertexte visité 733" xfId="777" xr:uid="{00000000-0005-0000-0000-0000DB020000}"/>
    <cellStyle name="Lien hypertexte visité 734" xfId="778" xr:uid="{00000000-0005-0000-0000-0000DC020000}"/>
    <cellStyle name="Lien hypertexte visité 735" xfId="779" xr:uid="{00000000-0005-0000-0000-0000DD020000}"/>
    <cellStyle name="Lien hypertexte visité 736" xfId="780" xr:uid="{00000000-0005-0000-0000-0000DE020000}"/>
    <cellStyle name="Lien hypertexte visité 737" xfId="781" xr:uid="{00000000-0005-0000-0000-0000DF020000}"/>
    <cellStyle name="Lien hypertexte visité 738" xfId="782" xr:uid="{00000000-0005-0000-0000-0000E0020000}"/>
    <cellStyle name="Lien hypertexte visité 739" xfId="783" xr:uid="{00000000-0005-0000-0000-0000E1020000}"/>
    <cellStyle name="Lien hypertexte visité 74" xfId="784" xr:uid="{00000000-0005-0000-0000-0000E2020000}"/>
    <cellStyle name="Lien hypertexte visité 740" xfId="785" xr:uid="{00000000-0005-0000-0000-0000E3020000}"/>
    <cellStyle name="Lien hypertexte visité 741" xfId="786" xr:uid="{00000000-0005-0000-0000-0000E4020000}"/>
    <cellStyle name="Lien hypertexte visité 742" xfId="787" xr:uid="{00000000-0005-0000-0000-0000E5020000}"/>
    <cellStyle name="Lien hypertexte visité 743" xfId="788" xr:uid="{00000000-0005-0000-0000-0000E6020000}"/>
    <cellStyle name="Lien hypertexte visité 744" xfId="789" xr:uid="{00000000-0005-0000-0000-0000E7020000}"/>
    <cellStyle name="Lien hypertexte visité 745" xfId="790" xr:uid="{00000000-0005-0000-0000-0000E8020000}"/>
    <cellStyle name="Lien hypertexte visité 746" xfId="791" xr:uid="{00000000-0005-0000-0000-0000E9020000}"/>
    <cellStyle name="Lien hypertexte visité 747" xfId="792" xr:uid="{00000000-0005-0000-0000-0000EA020000}"/>
    <cellStyle name="Lien hypertexte visité 748" xfId="793" xr:uid="{00000000-0005-0000-0000-0000EB020000}"/>
    <cellStyle name="Lien hypertexte visité 749" xfId="794" xr:uid="{00000000-0005-0000-0000-0000EC020000}"/>
    <cellStyle name="Lien hypertexte visité 75" xfId="795" xr:uid="{00000000-0005-0000-0000-0000ED020000}"/>
    <cellStyle name="Lien hypertexte visité 750" xfId="796" xr:uid="{00000000-0005-0000-0000-0000EE020000}"/>
    <cellStyle name="Lien hypertexte visité 751" xfId="797" xr:uid="{00000000-0005-0000-0000-0000EF020000}"/>
    <cellStyle name="Lien hypertexte visité 752" xfId="798" xr:uid="{00000000-0005-0000-0000-0000F0020000}"/>
    <cellStyle name="Lien hypertexte visité 753" xfId="799" xr:uid="{00000000-0005-0000-0000-0000F1020000}"/>
    <cellStyle name="Lien hypertexte visité 754" xfId="800" xr:uid="{00000000-0005-0000-0000-0000F2020000}"/>
    <cellStyle name="Lien hypertexte visité 755" xfId="801" xr:uid="{00000000-0005-0000-0000-0000F3020000}"/>
    <cellStyle name="Lien hypertexte visité 756" xfId="802" xr:uid="{00000000-0005-0000-0000-0000F4020000}"/>
    <cellStyle name="Lien hypertexte visité 757" xfId="803" xr:uid="{00000000-0005-0000-0000-0000F5020000}"/>
    <cellStyle name="Lien hypertexte visité 758" xfId="804" xr:uid="{00000000-0005-0000-0000-0000F6020000}"/>
    <cellStyle name="Lien hypertexte visité 759" xfId="805" xr:uid="{00000000-0005-0000-0000-0000F7020000}"/>
    <cellStyle name="Lien hypertexte visité 76" xfId="806" xr:uid="{00000000-0005-0000-0000-0000F8020000}"/>
    <cellStyle name="Lien hypertexte visité 760" xfId="807" xr:uid="{00000000-0005-0000-0000-0000F9020000}"/>
    <cellStyle name="Lien hypertexte visité 761" xfId="808" xr:uid="{00000000-0005-0000-0000-0000FA020000}"/>
    <cellStyle name="Lien hypertexte visité 762" xfId="809" xr:uid="{00000000-0005-0000-0000-0000FB020000}"/>
    <cellStyle name="Lien hypertexte visité 763" xfId="810" xr:uid="{00000000-0005-0000-0000-0000FC020000}"/>
    <cellStyle name="Lien hypertexte visité 764" xfId="811" xr:uid="{00000000-0005-0000-0000-0000FD020000}"/>
    <cellStyle name="Lien hypertexte visité 765" xfId="812" xr:uid="{00000000-0005-0000-0000-0000FE020000}"/>
    <cellStyle name="Lien hypertexte visité 766" xfId="813" xr:uid="{00000000-0005-0000-0000-0000FF020000}"/>
    <cellStyle name="Lien hypertexte visité 767" xfId="814" xr:uid="{00000000-0005-0000-0000-000000030000}"/>
    <cellStyle name="Lien hypertexte visité 768" xfId="815" xr:uid="{00000000-0005-0000-0000-000001030000}"/>
    <cellStyle name="Lien hypertexte visité 769" xfId="816" xr:uid="{00000000-0005-0000-0000-000002030000}"/>
    <cellStyle name="Lien hypertexte visité 77" xfId="817" xr:uid="{00000000-0005-0000-0000-000003030000}"/>
    <cellStyle name="Lien hypertexte visité 770" xfId="818" xr:uid="{00000000-0005-0000-0000-000004030000}"/>
    <cellStyle name="Lien hypertexte visité 771" xfId="819" xr:uid="{00000000-0005-0000-0000-000005030000}"/>
    <cellStyle name="Lien hypertexte visité 772" xfId="820" xr:uid="{00000000-0005-0000-0000-000006030000}"/>
    <cellStyle name="Lien hypertexte visité 773" xfId="821" xr:uid="{00000000-0005-0000-0000-000007030000}"/>
    <cellStyle name="Lien hypertexte visité 774" xfId="822" xr:uid="{00000000-0005-0000-0000-000008030000}"/>
    <cellStyle name="Lien hypertexte visité 775" xfId="823" xr:uid="{00000000-0005-0000-0000-000009030000}"/>
    <cellStyle name="Lien hypertexte visité 776" xfId="824" xr:uid="{00000000-0005-0000-0000-00000A030000}"/>
    <cellStyle name="Lien hypertexte visité 777" xfId="825" xr:uid="{00000000-0005-0000-0000-00000B030000}"/>
    <cellStyle name="Lien hypertexte visité 778" xfId="826" xr:uid="{00000000-0005-0000-0000-00000C030000}"/>
    <cellStyle name="Lien hypertexte visité 779" xfId="827" xr:uid="{00000000-0005-0000-0000-00000D030000}"/>
    <cellStyle name="Lien hypertexte visité 78" xfId="828" xr:uid="{00000000-0005-0000-0000-00000E030000}"/>
    <cellStyle name="Lien hypertexte visité 780" xfId="829" xr:uid="{00000000-0005-0000-0000-00000F030000}"/>
    <cellStyle name="Lien hypertexte visité 781" xfId="830" xr:uid="{00000000-0005-0000-0000-000010030000}"/>
    <cellStyle name="Lien hypertexte visité 782" xfId="831" xr:uid="{00000000-0005-0000-0000-000011030000}"/>
    <cellStyle name="Lien hypertexte visité 783" xfId="832" xr:uid="{00000000-0005-0000-0000-000012030000}"/>
    <cellStyle name="Lien hypertexte visité 784" xfId="833" xr:uid="{00000000-0005-0000-0000-000013030000}"/>
    <cellStyle name="Lien hypertexte visité 785" xfId="834" xr:uid="{00000000-0005-0000-0000-000014030000}"/>
    <cellStyle name="Lien hypertexte visité 786" xfId="835" xr:uid="{00000000-0005-0000-0000-000015030000}"/>
    <cellStyle name="Lien hypertexte visité 787" xfId="836" xr:uid="{00000000-0005-0000-0000-000016030000}"/>
    <cellStyle name="Lien hypertexte visité 788" xfId="837" xr:uid="{00000000-0005-0000-0000-000017030000}"/>
    <cellStyle name="Lien hypertexte visité 789" xfId="838" xr:uid="{00000000-0005-0000-0000-000018030000}"/>
    <cellStyle name="Lien hypertexte visité 79" xfId="839" xr:uid="{00000000-0005-0000-0000-000019030000}"/>
    <cellStyle name="Lien hypertexte visité 790" xfId="840" xr:uid="{00000000-0005-0000-0000-00001A030000}"/>
    <cellStyle name="Lien hypertexte visité 791" xfId="841" xr:uid="{00000000-0005-0000-0000-00001B030000}"/>
    <cellStyle name="Lien hypertexte visité 792" xfId="842" xr:uid="{00000000-0005-0000-0000-00001C030000}"/>
    <cellStyle name="Lien hypertexte visité 793" xfId="843" xr:uid="{00000000-0005-0000-0000-00001D030000}"/>
    <cellStyle name="Lien hypertexte visité 794" xfId="844" xr:uid="{00000000-0005-0000-0000-00001E030000}"/>
    <cellStyle name="Lien hypertexte visité 795" xfId="845" xr:uid="{00000000-0005-0000-0000-00001F030000}"/>
    <cellStyle name="Lien hypertexte visité 796" xfId="846" xr:uid="{00000000-0005-0000-0000-000020030000}"/>
    <cellStyle name="Lien hypertexte visité 797" xfId="847" xr:uid="{00000000-0005-0000-0000-000021030000}"/>
    <cellStyle name="Lien hypertexte visité 798" xfId="848" xr:uid="{00000000-0005-0000-0000-000022030000}"/>
    <cellStyle name="Lien hypertexte visité 799" xfId="849" xr:uid="{00000000-0005-0000-0000-000023030000}"/>
    <cellStyle name="Lien hypertexte visité 8" xfId="850" xr:uid="{00000000-0005-0000-0000-000024030000}"/>
    <cellStyle name="Lien hypertexte visité 80" xfId="851" xr:uid="{00000000-0005-0000-0000-000025030000}"/>
    <cellStyle name="Lien hypertexte visité 800" xfId="852" xr:uid="{00000000-0005-0000-0000-000026030000}"/>
    <cellStyle name="Lien hypertexte visité 801" xfId="853" xr:uid="{00000000-0005-0000-0000-000027030000}"/>
    <cellStyle name="Lien hypertexte visité 802" xfId="854" xr:uid="{00000000-0005-0000-0000-000028030000}"/>
    <cellStyle name="Lien hypertexte visité 803" xfId="855" xr:uid="{00000000-0005-0000-0000-000029030000}"/>
    <cellStyle name="Lien hypertexte visité 804" xfId="856" xr:uid="{00000000-0005-0000-0000-00002A030000}"/>
    <cellStyle name="Lien hypertexte visité 805" xfId="857" xr:uid="{00000000-0005-0000-0000-00002B030000}"/>
    <cellStyle name="Lien hypertexte visité 806" xfId="858" xr:uid="{00000000-0005-0000-0000-00002C030000}"/>
    <cellStyle name="Lien hypertexte visité 807" xfId="859" xr:uid="{00000000-0005-0000-0000-00002D030000}"/>
    <cellStyle name="Lien hypertexte visité 808" xfId="860" xr:uid="{00000000-0005-0000-0000-00002E030000}"/>
    <cellStyle name="Lien hypertexte visité 809" xfId="861" xr:uid="{00000000-0005-0000-0000-00002F030000}"/>
    <cellStyle name="Lien hypertexte visité 81" xfId="862" xr:uid="{00000000-0005-0000-0000-000030030000}"/>
    <cellStyle name="Lien hypertexte visité 810" xfId="863" xr:uid="{00000000-0005-0000-0000-000031030000}"/>
    <cellStyle name="Lien hypertexte visité 811" xfId="864" xr:uid="{00000000-0005-0000-0000-000032030000}"/>
    <cellStyle name="Lien hypertexte visité 812" xfId="865" xr:uid="{00000000-0005-0000-0000-000033030000}"/>
    <cellStyle name="Lien hypertexte visité 813" xfId="866" xr:uid="{00000000-0005-0000-0000-000034030000}"/>
    <cellStyle name="Lien hypertexte visité 814" xfId="867" xr:uid="{00000000-0005-0000-0000-000035030000}"/>
    <cellStyle name="Lien hypertexte visité 815" xfId="868" xr:uid="{00000000-0005-0000-0000-000036030000}"/>
    <cellStyle name="Lien hypertexte visité 816" xfId="869" xr:uid="{00000000-0005-0000-0000-000037030000}"/>
    <cellStyle name="Lien hypertexte visité 817" xfId="870" xr:uid="{00000000-0005-0000-0000-000038030000}"/>
    <cellStyle name="Lien hypertexte visité 818" xfId="871" xr:uid="{00000000-0005-0000-0000-000039030000}"/>
    <cellStyle name="Lien hypertexte visité 819" xfId="872" xr:uid="{00000000-0005-0000-0000-00003A030000}"/>
    <cellStyle name="Lien hypertexte visité 82" xfId="873" xr:uid="{00000000-0005-0000-0000-00003B030000}"/>
    <cellStyle name="Lien hypertexte visité 820" xfId="874" xr:uid="{00000000-0005-0000-0000-00003C030000}"/>
    <cellStyle name="Lien hypertexte visité 821" xfId="875" xr:uid="{00000000-0005-0000-0000-00003D030000}"/>
    <cellStyle name="Lien hypertexte visité 822" xfId="876" xr:uid="{00000000-0005-0000-0000-00003E030000}"/>
    <cellStyle name="Lien hypertexte visité 823" xfId="877" xr:uid="{00000000-0005-0000-0000-00003F030000}"/>
    <cellStyle name="Lien hypertexte visité 824" xfId="878" xr:uid="{00000000-0005-0000-0000-000040030000}"/>
    <cellStyle name="Lien hypertexte visité 825" xfId="879" xr:uid="{00000000-0005-0000-0000-000041030000}"/>
    <cellStyle name="Lien hypertexte visité 826" xfId="880" xr:uid="{00000000-0005-0000-0000-000042030000}"/>
    <cellStyle name="Lien hypertexte visité 827" xfId="881" xr:uid="{00000000-0005-0000-0000-000043030000}"/>
    <cellStyle name="Lien hypertexte visité 828" xfId="882" xr:uid="{00000000-0005-0000-0000-000044030000}"/>
    <cellStyle name="Lien hypertexte visité 829" xfId="883" xr:uid="{00000000-0005-0000-0000-000045030000}"/>
    <cellStyle name="Lien hypertexte visité 83" xfId="884" xr:uid="{00000000-0005-0000-0000-000046030000}"/>
    <cellStyle name="Lien hypertexte visité 830" xfId="885" xr:uid="{00000000-0005-0000-0000-000047030000}"/>
    <cellStyle name="Lien hypertexte visité 831" xfId="886" xr:uid="{00000000-0005-0000-0000-000048030000}"/>
    <cellStyle name="Lien hypertexte visité 832" xfId="887" xr:uid="{00000000-0005-0000-0000-000049030000}"/>
    <cellStyle name="Lien hypertexte visité 833" xfId="888" xr:uid="{00000000-0005-0000-0000-00004A030000}"/>
    <cellStyle name="Lien hypertexte visité 834" xfId="889" xr:uid="{00000000-0005-0000-0000-00004B030000}"/>
    <cellStyle name="Lien hypertexte visité 835" xfId="890" xr:uid="{00000000-0005-0000-0000-00004C030000}"/>
    <cellStyle name="Lien hypertexte visité 836" xfId="891" xr:uid="{00000000-0005-0000-0000-00004D030000}"/>
    <cellStyle name="Lien hypertexte visité 837" xfId="892" xr:uid="{00000000-0005-0000-0000-00004E030000}"/>
    <cellStyle name="Lien hypertexte visité 838" xfId="893" xr:uid="{00000000-0005-0000-0000-00004F030000}"/>
    <cellStyle name="Lien hypertexte visité 839" xfId="894" xr:uid="{00000000-0005-0000-0000-000050030000}"/>
    <cellStyle name="Lien hypertexte visité 84" xfId="895" xr:uid="{00000000-0005-0000-0000-000051030000}"/>
    <cellStyle name="Lien hypertexte visité 840" xfId="896" xr:uid="{00000000-0005-0000-0000-000052030000}"/>
    <cellStyle name="Lien hypertexte visité 841" xfId="897" xr:uid="{00000000-0005-0000-0000-000053030000}"/>
    <cellStyle name="Lien hypertexte visité 842" xfId="898" xr:uid="{00000000-0005-0000-0000-000054030000}"/>
    <cellStyle name="Lien hypertexte visité 843" xfId="899" xr:uid="{00000000-0005-0000-0000-000055030000}"/>
    <cellStyle name="Lien hypertexte visité 844" xfId="900" xr:uid="{00000000-0005-0000-0000-000056030000}"/>
    <cellStyle name="Lien hypertexte visité 845" xfId="901" xr:uid="{00000000-0005-0000-0000-000057030000}"/>
    <cellStyle name="Lien hypertexte visité 846" xfId="902" xr:uid="{00000000-0005-0000-0000-000058030000}"/>
    <cellStyle name="Lien hypertexte visité 847" xfId="903" xr:uid="{00000000-0005-0000-0000-000059030000}"/>
    <cellStyle name="Lien hypertexte visité 848" xfId="904" xr:uid="{00000000-0005-0000-0000-00005A030000}"/>
    <cellStyle name="Lien hypertexte visité 849" xfId="905" xr:uid="{00000000-0005-0000-0000-00005B030000}"/>
    <cellStyle name="Lien hypertexte visité 85" xfId="906" xr:uid="{00000000-0005-0000-0000-00005C030000}"/>
    <cellStyle name="Lien hypertexte visité 850" xfId="907" xr:uid="{00000000-0005-0000-0000-00005D030000}"/>
    <cellStyle name="Lien hypertexte visité 851" xfId="908" xr:uid="{00000000-0005-0000-0000-00005E030000}"/>
    <cellStyle name="Lien hypertexte visité 852" xfId="909" xr:uid="{00000000-0005-0000-0000-00005F030000}"/>
    <cellStyle name="Lien hypertexte visité 853" xfId="910" xr:uid="{00000000-0005-0000-0000-000060030000}"/>
    <cellStyle name="Lien hypertexte visité 854" xfId="911" xr:uid="{00000000-0005-0000-0000-000061030000}"/>
    <cellStyle name="Lien hypertexte visité 855" xfId="912" xr:uid="{00000000-0005-0000-0000-000062030000}"/>
    <cellStyle name="Lien hypertexte visité 856" xfId="913" xr:uid="{00000000-0005-0000-0000-000063030000}"/>
    <cellStyle name="Lien hypertexte visité 857" xfId="914" xr:uid="{00000000-0005-0000-0000-000064030000}"/>
    <cellStyle name="Lien hypertexte visité 858" xfId="915" xr:uid="{00000000-0005-0000-0000-000065030000}"/>
    <cellStyle name="Lien hypertexte visité 859" xfId="916" xr:uid="{00000000-0005-0000-0000-000066030000}"/>
    <cellStyle name="Lien hypertexte visité 86" xfId="917" xr:uid="{00000000-0005-0000-0000-000067030000}"/>
    <cellStyle name="Lien hypertexte visité 860" xfId="918" xr:uid="{00000000-0005-0000-0000-000068030000}"/>
    <cellStyle name="Lien hypertexte visité 861" xfId="919" xr:uid="{00000000-0005-0000-0000-000069030000}"/>
    <cellStyle name="Lien hypertexte visité 862" xfId="920" xr:uid="{00000000-0005-0000-0000-00006A030000}"/>
    <cellStyle name="Lien hypertexte visité 863" xfId="921" xr:uid="{00000000-0005-0000-0000-00006B030000}"/>
    <cellStyle name="Lien hypertexte visité 864" xfId="922" xr:uid="{00000000-0005-0000-0000-00006C030000}"/>
    <cellStyle name="Lien hypertexte visité 865" xfId="923" xr:uid="{00000000-0005-0000-0000-00006D030000}"/>
    <cellStyle name="Lien hypertexte visité 866" xfId="924" xr:uid="{00000000-0005-0000-0000-00006E030000}"/>
    <cellStyle name="Lien hypertexte visité 867" xfId="925" xr:uid="{00000000-0005-0000-0000-00006F030000}"/>
    <cellStyle name="Lien hypertexte visité 868" xfId="926" xr:uid="{00000000-0005-0000-0000-000070030000}"/>
    <cellStyle name="Lien hypertexte visité 869" xfId="927" xr:uid="{00000000-0005-0000-0000-000071030000}"/>
    <cellStyle name="Lien hypertexte visité 87" xfId="928" xr:uid="{00000000-0005-0000-0000-000072030000}"/>
    <cellStyle name="Lien hypertexte visité 870" xfId="929" xr:uid="{00000000-0005-0000-0000-000073030000}"/>
    <cellStyle name="Lien hypertexte visité 871" xfId="930" xr:uid="{00000000-0005-0000-0000-000074030000}"/>
    <cellStyle name="Lien hypertexte visité 872" xfId="931" xr:uid="{00000000-0005-0000-0000-000075030000}"/>
    <cellStyle name="Lien hypertexte visité 873" xfId="932" xr:uid="{00000000-0005-0000-0000-000076030000}"/>
    <cellStyle name="Lien hypertexte visité 874" xfId="933" xr:uid="{00000000-0005-0000-0000-000077030000}"/>
    <cellStyle name="Lien hypertexte visité 875" xfId="934" xr:uid="{00000000-0005-0000-0000-000078030000}"/>
    <cellStyle name="Lien hypertexte visité 876" xfId="935" xr:uid="{00000000-0005-0000-0000-000079030000}"/>
    <cellStyle name="Lien hypertexte visité 877" xfId="936" xr:uid="{00000000-0005-0000-0000-00007A030000}"/>
    <cellStyle name="Lien hypertexte visité 878" xfId="937" xr:uid="{00000000-0005-0000-0000-00007B030000}"/>
    <cellStyle name="Lien hypertexte visité 879" xfId="938" xr:uid="{00000000-0005-0000-0000-00007C030000}"/>
    <cellStyle name="Lien hypertexte visité 88" xfId="939" xr:uid="{00000000-0005-0000-0000-00007D030000}"/>
    <cellStyle name="Lien hypertexte visité 880" xfId="940" xr:uid="{00000000-0005-0000-0000-00007E030000}"/>
    <cellStyle name="Lien hypertexte visité 881" xfId="941" xr:uid="{00000000-0005-0000-0000-00007F030000}"/>
    <cellStyle name="Lien hypertexte visité 882" xfId="942" xr:uid="{00000000-0005-0000-0000-000080030000}"/>
    <cellStyle name="Lien hypertexte visité 883" xfId="943" xr:uid="{00000000-0005-0000-0000-000081030000}"/>
    <cellStyle name="Lien hypertexte visité 884" xfId="944" xr:uid="{00000000-0005-0000-0000-000082030000}"/>
    <cellStyle name="Lien hypertexte visité 885" xfId="945" xr:uid="{00000000-0005-0000-0000-000083030000}"/>
    <cellStyle name="Lien hypertexte visité 886" xfId="946" xr:uid="{00000000-0005-0000-0000-000084030000}"/>
    <cellStyle name="Lien hypertexte visité 887" xfId="947" xr:uid="{00000000-0005-0000-0000-000085030000}"/>
    <cellStyle name="Lien hypertexte visité 888" xfId="948" xr:uid="{00000000-0005-0000-0000-000086030000}"/>
    <cellStyle name="Lien hypertexte visité 889" xfId="949" xr:uid="{00000000-0005-0000-0000-000087030000}"/>
    <cellStyle name="Lien hypertexte visité 89" xfId="950" xr:uid="{00000000-0005-0000-0000-000088030000}"/>
    <cellStyle name="Lien hypertexte visité 890" xfId="951" xr:uid="{00000000-0005-0000-0000-000089030000}"/>
    <cellStyle name="Lien hypertexte visité 891" xfId="952" xr:uid="{00000000-0005-0000-0000-00008A030000}"/>
    <cellStyle name="Lien hypertexte visité 892" xfId="953" xr:uid="{00000000-0005-0000-0000-00008B030000}"/>
    <cellStyle name="Lien hypertexte visité 893" xfId="954" xr:uid="{00000000-0005-0000-0000-00008C030000}"/>
    <cellStyle name="Lien hypertexte visité 894" xfId="955" xr:uid="{00000000-0005-0000-0000-00008D030000}"/>
    <cellStyle name="Lien hypertexte visité 895" xfId="956" xr:uid="{00000000-0005-0000-0000-00008E030000}"/>
    <cellStyle name="Lien hypertexte visité 896" xfId="957" xr:uid="{00000000-0005-0000-0000-00008F030000}"/>
    <cellStyle name="Lien hypertexte visité 897" xfId="958" xr:uid="{00000000-0005-0000-0000-000090030000}"/>
    <cellStyle name="Lien hypertexte visité 898" xfId="959" xr:uid="{00000000-0005-0000-0000-000091030000}"/>
    <cellStyle name="Lien hypertexte visité 899" xfId="960" xr:uid="{00000000-0005-0000-0000-000092030000}"/>
    <cellStyle name="Lien hypertexte visité 9" xfId="961" xr:uid="{00000000-0005-0000-0000-000093030000}"/>
    <cellStyle name="Lien hypertexte visité 90" xfId="962" xr:uid="{00000000-0005-0000-0000-000094030000}"/>
    <cellStyle name="Lien hypertexte visité 900" xfId="963" xr:uid="{00000000-0005-0000-0000-000095030000}"/>
    <cellStyle name="Lien hypertexte visité 901" xfId="964" xr:uid="{00000000-0005-0000-0000-000096030000}"/>
    <cellStyle name="Lien hypertexte visité 902" xfId="965" xr:uid="{00000000-0005-0000-0000-000097030000}"/>
    <cellStyle name="Lien hypertexte visité 903" xfId="966" xr:uid="{00000000-0005-0000-0000-000098030000}"/>
    <cellStyle name="Lien hypertexte visité 904" xfId="967" xr:uid="{00000000-0005-0000-0000-000099030000}"/>
    <cellStyle name="Lien hypertexte visité 905" xfId="968" xr:uid="{00000000-0005-0000-0000-00009A030000}"/>
    <cellStyle name="Lien hypertexte visité 906" xfId="969" xr:uid="{00000000-0005-0000-0000-00009B030000}"/>
    <cellStyle name="Lien hypertexte visité 907" xfId="970" xr:uid="{00000000-0005-0000-0000-00009C030000}"/>
    <cellStyle name="Lien hypertexte visité 908" xfId="971" xr:uid="{00000000-0005-0000-0000-00009D030000}"/>
    <cellStyle name="Lien hypertexte visité 909" xfId="972" xr:uid="{00000000-0005-0000-0000-00009E030000}"/>
    <cellStyle name="Lien hypertexte visité 91" xfId="973" xr:uid="{00000000-0005-0000-0000-00009F030000}"/>
    <cellStyle name="Lien hypertexte visité 910" xfId="974" xr:uid="{00000000-0005-0000-0000-0000A0030000}"/>
    <cellStyle name="Lien hypertexte visité 911" xfId="975" xr:uid="{00000000-0005-0000-0000-0000A1030000}"/>
    <cellStyle name="Lien hypertexte visité 912" xfId="976" xr:uid="{00000000-0005-0000-0000-0000A2030000}"/>
    <cellStyle name="Lien hypertexte visité 913" xfId="977" xr:uid="{00000000-0005-0000-0000-0000A3030000}"/>
    <cellStyle name="Lien hypertexte visité 914" xfId="978" xr:uid="{00000000-0005-0000-0000-0000A4030000}"/>
    <cellStyle name="Lien hypertexte visité 915" xfId="979" xr:uid="{00000000-0005-0000-0000-0000A5030000}"/>
    <cellStyle name="Lien hypertexte visité 916" xfId="980" xr:uid="{00000000-0005-0000-0000-0000A6030000}"/>
    <cellStyle name="Lien hypertexte visité 917" xfId="981" xr:uid="{00000000-0005-0000-0000-0000A7030000}"/>
    <cellStyle name="Lien hypertexte visité 918" xfId="982" xr:uid="{00000000-0005-0000-0000-0000A8030000}"/>
    <cellStyle name="Lien hypertexte visité 919" xfId="983" xr:uid="{00000000-0005-0000-0000-0000A9030000}"/>
    <cellStyle name="Lien hypertexte visité 92" xfId="984" xr:uid="{00000000-0005-0000-0000-0000AA030000}"/>
    <cellStyle name="Lien hypertexte visité 920" xfId="985" xr:uid="{00000000-0005-0000-0000-0000AB030000}"/>
    <cellStyle name="Lien hypertexte visité 921" xfId="986" xr:uid="{00000000-0005-0000-0000-0000AC030000}"/>
    <cellStyle name="Lien hypertexte visité 922" xfId="987" xr:uid="{00000000-0005-0000-0000-0000AD030000}"/>
    <cellStyle name="Lien hypertexte visité 923" xfId="988" xr:uid="{00000000-0005-0000-0000-0000AE030000}"/>
    <cellStyle name="Lien hypertexte visité 924" xfId="989" xr:uid="{00000000-0005-0000-0000-0000AF030000}"/>
    <cellStyle name="Lien hypertexte visité 925" xfId="990" xr:uid="{00000000-0005-0000-0000-0000B0030000}"/>
    <cellStyle name="Lien hypertexte visité 926" xfId="991" xr:uid="{00000000-0005-0000-0000-0000B1030000}"/>
    <cellStyle name="Lien hypertexte visité 927" xfId="992" xr:uid="{00000000-0005-0000-0000-0000B2030000}"/>
    <cellStyle name="Lien hypertexte visité 928" xfId="993" xr:uid="{00000000-0005-0000-0000-0000B3030000}"/>
    <cellStyle name="Lien hypertexte visité 929" xfId="994" xr:uid="{00000000-0005-0000-0000-0000B4030000}"/>
    <cellStyle name="Lien hypertexte visité 93" xfId="995" xr:uid="{00000000-0005-0000-0000-0000B5030000}"/>
    <cellStyle name="Lien hypertexte visité 930" xfId="996" xr:uid="{00000000-0005-0000-0000-0000B6030000}"/>
    <cellStyle name="Lien hypertexte visité 931" xfId="997" xr:uid="{00000000-0005-0000-0000-0000B7030000}"/>
    <cellStyle name="Lien hypertexte visité 932" xfId="998" xr:uid="{00000000-0005-0000-0000-0000B8030000}"/>
    <cellStyle name="Lien hypertexte visité 933" xfId="999" xr:uid="{00000000-0005-0000-0000-0000B9030000}"/>
    <cellStyle name="Lien hypertexte visité 934" xfId="1000" xr:uid="{00000000-0005-0000-0000-0000BA030000}"/>
    <cellStyle name="Lien hypertexte visité 935" xfId="1001" xr:uid="{00000000-0005-0000-0000-0000BB030000}"/>
    <cellStyle name="Lien hypertexte visité 936" xfId="1002" xr:uid="{00000000-0005-0000-0000-0000BC030000}"/>
    <cellStyle name="Lien hypertexte visité 937" xfId="1003" xr:uid="{00000000-0005-0000-0000-0000BD030000}"/>
    <cellStyle name="Lien hypertexte visité 938" xfId="1004" xr:uid="{00000000-0005-0000-0000-0000BE030000}"/>
    <cellStyle name="Lien hypertexte visité 939" xfId="1005" xr:uid="{00000000-0005-0000-0000-0000BF030000}"/>
    <cellStyle name="Lien hypertexte visité 94" xfId="1006" xr:uid="{00000000-0005-0000-0000-0000C0030000}"/>
    <cellStyle name="Lien hypertexte visité 940" xfId="1007" xr:uid="{00000000-0005-0000-0000-0000C1030000}"/>
    <cellStyle name="Lien hypertexte visité 941" xfId="1008" xr:uid="{00000000-0005-0000-0000-0000C2030000}"/>
    <cellStyle name="Lien hypertexte visité 942" xfId="1009" xr:uid="{00000000-0005-0000-0000-0000C3030000}"/>
    <cellStyle name="Lien hypertexte visité 943" xfId="1010" xr:uid="{00000000-0005-0000-0000-0000C4030000}"/>
    <cellStyle name="Lien hypertexte visité 944" xfId="1011" xr:uid="{00000000-0005-0000-0000-0000C5030000}"/>
    <cellStyle name="Lien hypertexte visité 945" xfId="1012" xr:uid="{00000000-0005-0000-0000-0000C6030000}"/>
    <cellStyle name="Lien hypertexte visité 946" xfId="1013" xr:uid="{00000000-0005-0000-0000-0000C7030000}"/>
    <cellStyle name="Lien hypertexte visité 947" xfId="1014" xr:uid="{00000000-0005-0000-0000-0000C8030000}"/>
    <cellStyle name="Lien hypertexte visité 948" xfId="1015" xr:uid="{00000000-0005-0000-0000-0000C9030000}"/>
    <cellStyle name="Lien hypertexte visité 949" xfId="1016" xr:uid="{00000000-0005-0000-0000-0000CA030000}"/>
    <cellStyle name="Lien hypertexte visité 95" xfId="1017" xr:uid="{00000000-0005-0000-0000-0000CB030000}"/>
    <cellStyle name="Lien hypertexte visité 950" xfId="1018" xr:uid="{00000000-0005-0000-0000-0000CC030000}"/>
    <cellStyle name="Lien hypertexte visité 951" xfId="1019" xr:uid="{00000000-0005-0000-0000-0000CD030000}"/>
    <cellStyle name="Lien hypertexte visité 952" xfId="1020" xr:uid="{00000000-0005-0000-0000-0000CE030000}"/>
    <cellStyle name="Lien hypertexte visité 953" xfId="1021" xr:uid="{00000000-0005-0000-0000-0000CF030000}"/>
    <cellStyle name="Lien hypertexte visité 954" xfId="1022" xr:uid="{00000000-0005-0000-0000-0000D0030000}"/>
    <cellStyle name="Lien hypertexte visité 955" xfId="1023" xr:uid="{00000000-0005-0000-0000-0000D1030000}"/>
    <cellStyle name="Lien hypertexte visité 956" xfId="1024" xr:uid="{00000000-0005-0000-0000-0000D2030000}"/>
    <cellStyle name="Lien hypertexte visité 957" xfId="1025" xr:uid="{00000000-0005-0000-0000-0000D3030000}"/>
    <cellStyle name="Lien hypertexte visité 958" xfId="1026" xr:uid="{00000000-0005-0000-0000-0000D4030000}"/>
    <cellStyle name="Lien hypertexte visité 959" xfId="1027" xr:uid="{00000000-0005-0000-0000-0000D5030000}"/>
    <cellStyle name="Lien hypertexte visité 96" xfId="1028" xr:uid="{00000000-0005-0000-0000-0000D6030000}"/>
    <cellStyle name="Lien hypertexte visité 960" xfId="1029" xr:uid="{00000000-0005-0000-0000-0000D7030000}"/>
    <cellStyle name="Lien hypertexte visité 961" xfId="1030" xr:uid="{00000000-0005-0000-0000-0000D8030000}"/>
    <cellStyle name="Lien hypertexte visité 962" xfId="1031" xr:uid="{00000000-0005-0000-0000-0000D9030000}"/>
    <cellStyle name="Lien hypertexte visité 963" xfId="1032" xr:uid="{00000000-0005-0000-0000-0000DA030000}"/>
    <cellStyle name="Lien hypertexte visité 964" xfId="1033" xr:uid="{00000000-0005-0000-0000-0000DB030000}"/>
    <cellStyle name="Lien hypertexte visité 965" xfId="1034" xr:uid="{00000000-0005-0000-0000-0000DC030000}"/>
    <cellStyle name="Lien hypertexte visité 966" xfId="1035" xr:uid="{00000000-0005-0000-0000-0000DD030000}"/>
    <cellStyle name="Lien hypertexte visité 967" xfId="1036" xr:uid="{00000000-0005-0000-0000-0000DE030000}"/>
    <cellStyle name="Lien hypertexte visité 968" xfId="1037" xr:uid="{00000000-0005-0000-0000-0000DF030000}"/>
    <cellStyle name="Lien hypertexte visité 969" xfId="1038" xr:uid="{00000000-0005-0000-0000-0000E0030000}"/>
    <cellStyle name="Lien hypertexte visité 97" xfId="1039" xr:uid="{00000000-0005-0000-0000-0000E1030000}"/>
    <cellStyle name="Lien hypertexte visité 970" xfId="1040" xr:uid="{00000000-0005-0000-0000-0000E2030000}"/>
    <cellStyle name="Lien hypertexte visité 971" xfId="1041" xr:uid="{00000000-0005-0000-0000-0000E3030000}"/>
    <cellStyle name="Lien hypertexte visité 972" xfId="1042" xr:uid="{00000000-0005-0000-0000-0000E4030000}"/>
    <cellStyle name="Lien hypertexte visité 973" xfId="1043" xr:uid="{00000000-0005-0000-0000-0000E5030000}"/>
    <cellStyle name="Lien hypertexte visité 974" xfId="1044" xr:uid="{00000000-0005-0000-0000-0000E6030000}"/>
    <cellStyle name="Lien hypertexte visité 975" xfId="1045" xr:uid="{00000000-0005-0000-0000-0000E7030000}"/>
    <cellStyle name="Lien hypertexte visité 976" xfId="1046" xr:uid="{00000000-0005-0000-0000-0000E8030000}"/>
    <cellStyle name="Lien hypertexte visité 977" xfId="1047" xr:uid="{00000000-0005-0000-0000-0000E9030000}"/>
    <cellStyle name="Lien hypertexte visité 978" xfId="1048" xr:uid="{00000000-0005-0000-0000-0000EA030000}"/>
    <cellStyle name="Lien hypertexte visité 979" xfId="1049" xr:uid="{00000000-0005-0000-0000-0000EB030000}"/>
    <cellStyle name="Lien hypertexte visité 98" xfId="1050" xr:uid="{00000000-0005-0000-0000-0000EC030000}"/>
    <cellStyle name="Lien hypertexte visité 980" xfId="1051" xr:uid="{00000000-0005-0000-0000-0000ED030000}"/>
    <cellStyle name="Lien hypertexte visité 981" xfId="1052" xr:uid="{00000000-0005-0000-0000-0000EE030000}"/>
    <cellStyle name="Lien hypertexte visité 982" xfId="1053" xr:uid="{00000000-0005-0000-0000-0000EF030000}"/>
    <cellStyle name="Lien hypertexte visité 983" xfId="1054" xr:uid="{00000000-0005-0000-0000-0000F0030000}"/>
    <cellStyle name="Lien hypertexte visité 984" xfId="1055" xr:uid="{00000000-0005-0000-0000-0000F1030000}"/>
    <cellStyle name="Lien hypertexte visité 985" xfId="1056" xr:uid="{00000000-0005-0000-0000-0000F2030000}"/>
    <cellStyle name="Lien hypertexte visité 986" xfId="1057" xr:uid="{00000000-0005-0000-0000-0000F3030000}"/>
    <cellStyle name="Lien hypertexte visité 987" xfId="1058" xr:uid="{00000000-0005-0000-0000-0000F4030000}"/>
    <cellStyle name="Lien hypertexte visité 988" xfId="1059" xr:uid="{00000000-0005-0000-0000-0000F5030000}"/>
    <cellStyle name="Lien hypertexte visité 989" xfId="1060" xr:uid="{00000000-0005-0000-0000-0000F6030000}"/>
    <cellStyle name="Lien hypertexte visité 99" xfId="1061" xr:uid="{00000000-0005-0000-0000-0000F7030000}"/>
    <cellStyle name="Lien hypertexte visité 990" xfId="1062" xr:uid="{00000000-0005-0000-0000-0000F8030000}"/>
    <cellStyle name="Lien hypertexte visité 991" xfId="1063" xr:uid="{00000000-0005-0000-0000-0000F9030000}"/>
    <cellStyle name="Lien hypertexte visité 992" xfId="1064" xr:uid="{00000000-0005-0000-0000-0000FA030000}"/>
    <cellStyle name="Lien hypertexte visité 993" xfId="1065" xr:uid="{00000000-0005-0000-0000-0000FB030000}"/>
    <cellStyle name="Lien hypertexte visité 994" xfId="1066" xr:uid="{00000000-0005-0000-0000-0000FC030000}"/>
    <cellStyle name="Lien hypertexte visité 995" xfId="1067" xr:uid="{00000000-0005-0000-0000-0000FD030000}"/>
    <cellStyle name="Lien hypertexte visité 996" xfId="1068" xr:uid="{00000000-0005-0000-0000-0000FE030000}"/>
    <cellStyle name="Lien hypertexte visité 997" xfId="1069" xr:uid="{00000000-0005-0000-0000-0000FF030000}"/>
    <cellStyle name="Lien hypertexte visité 998" xfId="1070" xr:uid="{00000000-0005-0000-0000-000000040000}"/>
    <cellStyle name="Lien hypertexte visité 999" xfId="1071" xr:uid="{00000000-0005-0000-0000-000001040000}"/>
    <cellStyle name="Milliers 2" xfId="14" xr:uid="{00000000-0005-0000-0000-000002040000}"/>
    <cellStyle name="Milliers 2 2" xfId="40" xr:uid="{00000000-0005-0000-0000-000003040000}"/>
    <cellStyle name="Milliers 2 3" xfId="1072" xr:uid="{00000000-0005-0000-0000-000004040000}"/>
    <cellStyle name="Milliers 3" xfId="12" xr:uid="{00000000-0005-0000-0000-000005040000}"/>
    <cellStyle name="Milliers 4" xfId="1073" xr:uid="{00000000-0005-0000-0000-000006040000}"/>
    <cellStyle name="Monétaire" xfId="44" builtinId="4"/>
    <cellStyle name="Monétaire 2" xfId="35" xr:uid="{00000000-0005-0000-0000-000008040000}"/>
    <cellStyle name="Monétaire 2 2" xfId="1074" xr:uid="{00000000-0005-0000-0000-000009040000}"/>
    <cellStyle name="Monétaire 2 3" xfId="1075" xr:uid="{00000000-0005-0000-0000-00000A040000}"/>
    <cellStyle name="Monétaire 2 4" xfId="1076" xr:uid="{00000000-0005-0000-0000-00000B040000}"/>
    <cellStyle name="Monétaire 3" xfId="43" xr:uid="{00000000-0005-0000-0000-00000C040000}"/>
    <cellStyle name="Monétaire 4" xfId="1077" xr:uid="{00000000-0005-0000-0000-00000D040000}"/>
    <cellStyle name="Monétaire 5" xfId="1078" xr:uid="{00000000-0005-0000-0000-00000E040000}"/>
    <cellStyle name="Monétaire 6" xfId="1079" xr:uid="{00000000-0005-0000-0000-00000F040000}"/>
    <cellStyle name="Normal" xfId="0" builtinId="0"/>
    <cellStyle name="Normal 10" xfId="30" xr:uid="{00000000-0005-0000-0000-000011040000}"/>
    <cellStyle name="Normal 10 2" xfId="48" xr:uid="{00000000-0005-0000-0000-000012040000}"/>
    <cellStyle name="Normal 10 2 2" xfId="1080" xr:uid="{00000000-0005-0000-0000-000013040000}"/>
    <cellStyle name="Normal 10 2 2 2" xfId="1081" xr:uid="{00000000-0005-0000-0000-000014040000}"/>
    <cellStyle name="Normal 10 2 3" xfId="1082" xr:uid="{00000000-0005-0000-0000-000015040000}"/>
    <cellStyle name="Normal 10 2 4" xfId="1083" xr:uid="{00000000-0005-0000-0000-000016040000}"/>
    <cellStyle name="Normal 10 3" xfId="46" xr:uid="{00000000-0005-0000-0000-000017040000}"/>
    <cellStyle name="Normal 10 4" xfId="1084" xr:uid="{00000000-0005-0000-0000-000018040000}"/>
    <cellStyle name="Normal 10 5" xfId="1085" xr:uid="{00000000-0005-0000-0000-000019040000}"/>
    <cellStyle name="Normal 10 6" xfId="1086" xr:uid="{00000000-0005-0000-0000-00001A040000}"/>
    <cellStyle name="Normal 109 2" xfId="1087" xr:uid="{00000000-0005-0000-0000-00001B040000}"/>
    <cellStyle name="Normal 11" xfId="31" xr:uid="{00000000-0005-0000-0000-00001C040000}"/>
    <cellStyle name="Normal 11 2" xfId="1088" xr:uid="{00000000-0005-0000-0000-00001D040000}"/>
    <cellStyle name="Normal 11 3" xfId="1089" xr:uid="{00000000-0005-0000-0000-00001E040000}"/>
    <cellStyle name="Normal 11 4" xfId="1090" xr:uid="{00000000-0005-0000-0000-00001F040000}"/>
    <cellStyle name="Normal 11 5" xfId="1091" xr:uid="{00000000-0005-0000-0000-000020040000}"/>
    <cellStyle name="Normal 11 6" xfId="1092" xr:uid="{00000000-0005-0000-0000-000021040000}"/>
    <cellStyle name="Normal 110 2" xfId="1093" xr:uid="{00000000-0005-0000-0000-000022040000}"/>
    <cellStyle name="Normal 113" xfId="9" xr:uid="{00000000-0005-0000-0000-000023040000}"/>
    <cellStyle name="Normal 113 2" xfId="1094" xr:uid="{00000000-0005-0000-0000-000024040000}"/>
    <cellStyle name="Normal 113 3" xfId="1095" xr:uid="{00000000-0005-0000-0000-000025040000}"/>
    <cellStyle name="Normal 114" xfId="1096" xr:uid="{00000000-0005-0000-0000-000026040000}"/>
    <cellStyle name="Normal 114 2" xfId="1097" xr:uid="{00000000-0005-0000-0000-000027040000}"/>
    <cellStyle name="Normal 118 2" xfId="1098" xr:uid="{00000000-0005-0000-0000-000028040000}"/>
    <cellStyle name="Normal 119 2" xfId="1099" xr:uid="{00000000-0005-0000-0000-000029040000}"/>
    <cellStyle name="Normal 12" xfId="32" xr:uid="{00000000-0005-0000-0000-00002A040000}"/>
    <cellStyle name="Normal 12 2" xfId="1100" xr:uid="{00000000-0005-0000-0000-00002B040000}"/>
    <cellStyle name="Normal 12 3" xfId="1101" xr:uid="{00000000-0005-0000-0000-00002C040000}"/>
    <cellStyle name="Normal 12 4" xfId="1102" xr:uid="{00000000-0005-0000-0000-00002D040000}"/>
    <cellStyle name="Normal 12 5" xfId="1103" xr:uid="{00000000-0005-0000-0000-00002E040000}"/>
    <cellStyle name="Normal 12 6" xfId="1104" xr:uid="{00000000-0005-0000-0000-00002F040000}"/>
    <cellStyle name="Normal 127 2" xfId="1105" xr:uid="{00000000-0005-0000-0000-000030040000}"/>
    <cellStyle name="Normal 13" xfId="33" xr:uid="{00000000-0005-0000-0000-000031040000}"/>
    <cellStyle name="Normal 13 2" xfId="1106" xr:uid="{00000000-0005-0000-0000-000032040000}"/>
    <cellStyle name="Normal 13 3" xfId="1107" xr:uid="{00000000-0005-0000-0000-000033040000}"/>
    <cellStyle name="Normal 13 4" xfId="1108" xr:uid="{00000000-0005-0000-0000-000034040000}"/>
    <cellStyle name="Normal 13 5" xfId="1109" xr:uid="{00000000-0005-0000-0000-000035040000}"/>
    <cellStyle name="Normal 13 6" xfId="1110" xr:uid="{00000000-0005-0000-0000-000036040000}"/>
    <cellStyle name="Normal 138 2" xfId="1111" xr:uid="{00000000-0005-0000-0000-000037040000}"/>
    <cellStyle name="Normal 14" xfId="36" xr:uid="{00000000-0005-0000-0000-000038040000}"/>
    <cellStyle name="Normal 14 2" xfId="1112" xr:uid="{00000000-0005-0000-0000-000039040000}"/>
    <cellStyle name="Normal 14 3" xfId="1113" xr:uid="{00000000-0005-0000-0000-00003A040000}"/>
    <cellStyle name="Normal 14 4" xfId="1114" xr:uid="{00000000-0005-0000-0000-00003B040000}"/>
    <cellStyle name="Normal 15" xfId="34" xr:uid="{00000000-0005-0000-0000-00003C040000}"/>
    <cellStyle name="Normal 15 2" xfId="1115" xr:uid="{00000000-0005-0000-0000-00003D040000}"/>
    <cellStyle name="Normal 15 3" xfId="1116" xr:uid="{00000000-0005-0000-0000-00003E040000}"/>
    <cellStyle name="Normal 15 4" xfId="1117" xr:uid="{00000000-0005-0000-0000-00003F040000}"/>
    <cellStyle name="Normal 15 5" xfId="1118" xr:uid="{00000000-0005-0000-0000-000040040000}"/>
    <cellStyle name="Normal 15 6" xfId="1119" xr:uid="{00000000-0005-0000-0000-000041040000}"/>
    <cellStyle name="Normal 152" xfId="1120" xr:uid="{00000000-0005-0000-0000-000042040000}"/>
    <cellStyle name="Normal 16" xfId="38" xr:uid="{00000000-0005-0000-0000-000043040000}"/>
    <cellStyle name="Normal 16 2" xfId="1121" xr:uid="{00000000-0005-0000-0000-000044040000}"/>
    <cellStyle name="Normal 16 3" xfId="1122" xr:uid="{00000000-0005-0000-0000-000045040000}"/>
    <cellStyle name="Normal 17" xfId="41" xr:uid="{00000000-0005-0000-0000-000046040000}"/>
    <cellStyle name="Normal 17 2" xfId="1123" xr:uid="{00000000-0005-0000-0000-000047040000}"/>
    <cellStyle name="Normal 18" xfId="16" xr:uid="{00000000-0005-0000-0000-000048040000}"/>
    <cellStyle name="Normal 18 2" xfId="1124" xr:uid="{00000000-0005-0000-0000-000049040000}"/>
    <cellStyle name="Normal 19" xfId="3" xr:uid="{00000000-0005-0000-0000-00004A040000}"/>
    <cellStyle name="Normal 2" xfId="2" xr:uid="{00000000-0005-0000-0000-00004B040000}"/>
    <cellStyle name="Normal 2 2" xfId="15" xr:uid="{00000000-0005-0000-0000-00004C040000}"/>
    <cellStyle name="Normal 2 2 2" xfId="39" xr:uid="{00000000-0005-0000-0000-00004D040000}"/>
    <cellStyle name="Normal 2 2 2 2" xfId="1125" xr:uid="{00000000-0005-0000-0000-00004E040000}"/>
    <cellStyle name="Normal 2 2 2 3" xfId="1126" xr:uid="{00000000-0005-0000-0000-00004F040000}"/>
    <cellStyle name="Normal 2 2 3" xfId="1127" xr:uid="{00000000-0005-0000-0000-000050040000}"/>
    <cellStyle name="Normal 2 2 3 2" xfId="1128" xr:uid="{00000000-0005-0000-0000-000051040000}"/>
    <cellStyle name="Normal 2 2 3 4" xfId="1129" xr:uid="{00000000-0005-0000-0000-000052040000}"/>
    <cellStyle name="Normal 2 2 7" xfId="1130" xr:uid="{00000000-0005-0000-0000-000053040000}"/>
    <cellStyle name="Normal 2 3" xfId="19" xr:uid="{00000000-0005-0000-0000-000054040000}"/>
    <cellStyle name="Normal 2 3 2" xfId="1131" xr:uid="{00000000-0005-0000-0000-000055040000}"/>
    <cellStyle name="Normal 2 3 2 2" xfId="1132" xr:uid="{00000000-0005-0000-0000-000056040000}"/>
    <cellStyle name="Normal 2 3 2 3" xfId="1133" xr:uid="{00000000-0005-0000-0000-000057040000}"/>
    <cellStyle name="Normal 2 3 3" xfId="1134" xr:uid="{00000000-0005-0000-0000-000058040000}"/>
    <cellStyle name="Normal 2 3 4" xfId="1135" xr:uid="{00000000-0005-0000-0000-000059040000}"/>
    <cellStyle name="Normal 2 4" xfId="7" xr:uid="{00000000-0005-0000-0000-00005A040000}"/>
    <cellStyle name="Normal 2 4 2" xfId="1136" xr:uid="{00000000-0005-0000-0000-00005B040000}"/>
    <cellStyle name="Normal 2 4 3" xfId="1137" xr:uid="{00000000-0005-0000-0000-00005C040000}"/>
    <cellStyle name="Normal 2 5" xfId="1138" xr:uid="{00000000-0005-0000-0000-00005D040000}"/>
    <cellStyle name="Normal 2 5 2" xfId="1139" xr:uid="{00000000-0005-0000-0000-00005E040000}"/>
    <cellStyle name="Normal 2 6" xfId="1140" xr:uid="{00000000-0005-0000-0000-00005F040000}"/>
    <cellStyle name="Normal 2 6 2" xfId="1141" xr:uid="{00000000-0005-0000-0000-000060040000}"/>
    <cellStyle name="Normal 2 6 3" xfId="1142" xr:uid="{00000000-0005-0000-0000-000061040000}"/>
    <cellStyle name="Normal 2 7" xfId="1143" xr:uid="{00000000-0005-0000-0000-000062040000}"/>
    <cellStyle name="Normal 2 8" xfId="1144" xr:uid="{00000000-0005-0000-0000-000063040000}"/>
    <cellStyle name="Normal 20" xfId="4" xr:uid="{00000000-0005-0000-0000-000064040000}"/>
    <cellStyle name="Normal 21" xfId="1145" xr:uid="{00000000-0005-0000-0000-000065040000}"/>
    <cellStyle name="Normal 21 2" xfId="1146" xr:uid="{00000000-0005-0000-0000-000066040000}"/>
    <cellStyle name="Normal 22" xfId="1147" xr:uid="{00000000-0005-0000-0000-000067040000}"/>
    <cellStyle name="Normal 23" xfId="1148" xr:uid="{00000000-0005-0000-0000-000068040000}"/>
    <cellStyle name="Normal 24" xfId="1149" xr:uid="{00000000-0005-0000-0000-000069040000}"/>
    <cellStyle name="Normal 25" xfId="1150" xr:uid="{00000000-0005-0000-0000-00006A040000}"/>
    <cellStyle name="Normal 25 2" xfId="1151" xr:uid="{00000000-0005-0000-0000-00006B040000}"/>
    <cellStyle name="Normal 26" xfId="1152" xr:uid="{00000000-0005-0000-0000-00006C040000}"/>
    <cellStyle name="Normal 27" xfId="1153" xr:uid="{00000000-0005-0000-0000-00006D040000}"/>
    <cellStyle name="Normal 28" xfId="1154" xr:uid="{00000000-0005-0000-0000-00006E040000}"/>
    <cellStyle name="Normal 29" xfId="1155" xr:uid="{00000000-0005-0000-0000-00006F040000}"/>
    <cellStyle name="Normal 3" xfId="8" xr:uid="{00000000-0005-0000-0000-000070040000}"/>
    <cellStyle name="Normal 3 2" xfId="37" xr:uid="{00000000-0005-0000-0000-000071040000}"/>
    <cellStyle name="Normal 3 2 2" xfId="1156" xr:uid="{00000000-0005-0000-0000-000072040000}"/>
    <cellStyle name="Normal 3 2 3" xfId="1157" xr:uid="{00000000-0005-0000-0000-000073040000}"/>
    <cellStyle name="Normal 3 2 4" xfId="1158" xr:uid="{00000000-0005-0000-0000-000074040000}"/>
    <cellStyle name="Normal 3 2 5" xfId="1159" xr:uid="{00000000-0005-0000-0000-000075040000}"/>
    <cellStyle name="Normal 3 3" xfId="20" xr:uid="{00000000-0005-0000-0000-000076040000}"/>
    <cellStyle name="Normal 3 3 2" xfId="1160" xr:uid="{00000000-0005-0000-0000-000077040000}"/>
    <cellStyle name="Normal 3 3 2 2" xfId="1161" xr:uid="{00000000-0005-0000-0000-000078040000}"/>
    <cellStyle name="Normal 3 3 3" xfId="1162" xr:uid="{00000000-0005-0000-0000-000079040000}"/>
    <cellStyle name="Normal 3 4" xfId="1163" xr:uid="{00000000-0005-0000-0000-00007A040000}"/>
    <cellStyle name="Normal 3 4 2" xfId="1164" xr:uid="{00000000-0005-0000-0000-00007B040000}"/>
    <cellStyle name="Normal 3 5" xfId="1165" xr:uid="{00000000-0005-0000-0000-00007C040000}"/>
    <cellStyle name="Normal 3 5 2" xfId="1166" xr:uid="{00000000-0005-0000-0000-00007D040000}"/>
    <cellStyle name="Normal 3 6" xfId="1167" xr:uid="{00000000-0005-0000-0000-00007E040000}"/>
    <cellStyle name="Normal 3 7" xfId="1168" xr:uid="{00000000-0005-0000-0000-00007F040000}"/>
    <cellStyle name="Normal 3 8" xfId="1169" xr:uid="{00000000-0005-0000-0000-000080040000}"/>
    <cellStyle name="Normal 3 9" xfId="1170" xr:uid="{00000000-0005-0000-0000-000081040000}"/>
    <cellStyle name="Normal 30" xfId="1171" xr:uid="{00000000-0005-0000-0000-000082040000}"/>
    <cellStyle name="Normal 31" xfId="1172" xr:uid="{00000000-0005-0000-0000-000083040000}"/>
    <cellStyle name="Normal 32" xfId="1173" xr:uid="{00000000-0005-0000-0000-000084040000}"/>
    <cellStyle name="Normal 33" xfId="1174" xr:uid="{00000000-0005-0000-0000-000085040000}"/>
    <cellStyle name="Normal 34" xfId="1175" xr:uid="{00000000-0005-0000-0000-000086040000}"/>
    <cellStyle name="Normal 35" xfId="1176" xr:uid="{00000000-0005-0000-0000-000087040000}"/>
    <cellStyle name="Normal 36" xfId="1177" xr:uid="{00000000-0005-0000-0000-000088040000}"/>
    <cellStyle name="Normal 37" xfId="1178" xr:uid="{00000000-0005-0000-0000-000089040000}"/>
    <cellStyle name="Normal 38" xfId="1179" xr:uid="{00000000-0005-0000-0000-00008A040000}"/>
    <cellStyle name="Normal 39" xfId="1180" xr:uid="{00000000-0005-0000-0000-00008B040000}"/>
    <cellStyle name="Normal 4" xfId="10" xr:uid="{00000000-0005-0000-0000-00008C040000}"/>
    <cellStyle name="Normal 4 2" xfId="21" xr:uid="{00000000-0005-0000-0000-00008D040000}"/>
    <cellStyle name="Normal 4 2 2" xfId="1181" xr:uid="{00000000-0005-0000-0000-00008E040000}"/>
    <cellStyle name="Normal 4 2 2 2" xfId="1182" xr:uid="{00000000-0005-0000-0000-00008F040000}"/>
    <cellStyle name="Normal 4 2 2 2 2" xfId="1183" xr:uid="{00000000-0005-0000-0000-000090040000}"/>
    <cellStyle name="Normal 4 2 2 2 3" xfId="1184" xr:uid="{00000000-0005-0000-0000-000091040000}"/>
    <cellStyle name="Normal 4 2 2 3" xfId="1185" xr:uid="{00000000-0005-0000-0000-000092040000}"/>
    <cellStyle name="Normal 4 2 2 4" xfId="1186" xr:uid="{00000000-0005-0000-0000-000093040000}"/>
    <cellStyle name="Normal 4 2 3" xfId="1187" xr:uid="{00000000-0005-0000-0000-000094040000}"/>
    <cellStyle name="Normal 4 2 3 2" xfId="1188" xr:uid="{00000000-0005-0000-0000-000095040000}"/>
    <cellStyle name="Normal 4 2 3 3" xfId="1189" xr:uid="{00000000-0005-0000-0000-000096040000}"/>
    <cellStyle name="Normal 4 2 4" xfId="1190" xr:uid="{00000000-0005-0000-0000-000097040000}"/>
    <cellStyle name="Normal 4 2 4 2" xfId="1191" xr:uid="{00000000-0005-0000-0000-000098040000}"/>
    <cellStyle name="Normal 4 2 5" xfId="1192" xr:uid="{00000000-0005-0000-0000-000099040000}"/>
    <cellStyle name="Normal 4 3" xfId="1193" xr:uid="{00000000-0005-0000-0000-00009A040000}"/>
    <cellStyle name="Normal 4 3 2" xfId="1194" xr:uid="{00000000-0005-0000-0000-00009B040000}"/>
    <cellStyle name="Normal 4 4" xfId="1195" xr:uid="{00000000-0005-0000-0000-00009C040000}"/>
    <cellStyle name="Normal 4 4 2" xfId="1196" xr:uid="{00000000-0005-0000-0000-00009D040000}"/>
    <cellStyle name="Normal 4 5" xfId="1197" xr:uid="{00000000-0005-0000-0000-00009E040000}"/>
    <cellStyle name="Normal 4 6" xfId="1198" xr:uid="{00000000-0005-0000-0000-00009F040000}"/>
    <cellStyle name="Normal 4 7" xfId="1199" xr:uid="{00000000-0005-0000-0000-0000A0040000}"/>
    <cellStyle name="Normal 40" xfId="1200" xr:uid="{00000000-0005-0000-0000-0000A1040000}"/>
    <cellStyle name="Normal 41" xfId="1201" xr:uid="{00000000-0005-0000-0000-0000A2040000}"/>
    <cellStyle name="Normal 42" xfId="1202" xr:uid="{00000000-0005-0000-0000-0000A3040000}"/>
    <cellStyle name="Normal 43" xfId="1203" xr:uid="{00000000-0005-0000-0000-0000A4040000}"/>
    <cellStyle name="Normal 44" xfId="1204" xr:uid="{00000000-0005-0000-0000-0000A5040000}"/>
    <cellStyle name="Normal 45" xfId="1205" xr:uid="{00000000-0005-0000-0000-0000A6040000}"/>
    <cellStyle name="Normal 46" xfId="1206" xr:uid="{00000000-0005-0000-0000-0000A7040000}"/>
    <cellStyle name="Normal 47" xfId="1207" xr:uid="{00000000-0005-0000-0000-0000A8040000}"/>
    <cellStyle name="Normal 48" xfId="1208" xr:uid="{00000000-0005-0000-0000-0000A9040000}"/>
    <cellStyle name="Normal 49" xfId="1209" xr:uid="{00000000-0005-0000-0000-0000AA040000}"/>
    <cellStyle name="Normal 5" xfId="5" xr:uid="{00000000-0005-0000-0000-0000AB040000}"/>
    <cellStyle name="Normal 5 2" xfId="42" xr:uid="{00000000-0005-0000-0000-0000AC040000}"/>
    <cellStyle name="Normal 5 2 2" xfId="1210" xr:uid="{00000000-0005-0000-0000-0000AD040000}"/>
    <cellStyle name="Normal 5 2 2 2" xfId="1211" xr:uid="{00000000-0005-0000-0000-0000AE040000}"/>
    <cellStyle name="Normal 5 2 3" xfId="1212" xr:uid="{00000000-0005-0000-0000-0000AF040000}"/>
    <cellStyle name="Normal 5 3" xfId="23" xr:uid="{00000000-0005-0000-0000-0000B0040000}"/>
    <cellStyle name="Normal 5 3 2" xfId="1213" xr:uid="{00000000-0005-0000-0000-0000B1040000}"/>
    <cellStyle name="Normal 5 3 3" xfId="1214" xr:uid="{00000000-0005-0000-0000-0000B2040000}"/>
    <cellStyle name="Normal 5 4" xfId="1215" xr:uid="{00000000-0005-0000-0000-0000B3040000}"/>
    <cellStyle name="Normal 5 4 2" xfId="1216" xr:uid="{00000000-0005-0000-0000-0000B4040000}"/>
    <cellStyle name="Normal 5 5" xfId="1217" xr:uid="{00000000-0005-0000-0000-0000B5040000}"/>
    <cellStyle name="Normal 50" xfId="1218" xr:uid="{00000000-0005-0000-0000-0000B6040000}"/>
    <cellStyle name="Normal 51" xfId="1219" xr:uid="{00000000-0005-0000-0000-0000B7040000}"/>
    <cellStyle name="Normal 52" xfId="1220" xr:uid="{00000000-0005-0000-0000-0000B8040000}"/>
    <cellStyle name="Normal 53" xfId="1221" xr:uid="{00000000-0005-0000-0000-0000B9040000}"/>
    <cellStyle name="Normal 54" xfId="1222" xr:uid="{00000000-0005-0000-0000-0000BA040000}"/>
    <cellStyle name="Normal 55" xfId="1223" xr:uid="{00000000-0005-0000-0000-0000BB040000}"/>
    <cellStyle name="Normal 56" xfId="1224" xr:uid="{00000000-0005-0000-0000-0000BC040000}"/>
    <cellStyle name="Normal 57" xfId="1225" xr:uid="{00000000-0005-0000-0000-0000BD040000}"/>
    <cellStyle name="Normal 58" xfId="1226" xr:uid="{00000000-0005-0000-0000-0000BE040000}"/>
    <cellStyle name="Normal 59" xfId="1227" xr:uid="{00000000-0005-0000-0000-0000BF040000}"/>
    <cellStyle name="Normal 6" xfId="13" xr:uid="{00000000-0005-0000-0000-0000C0040000}"/>
    <cellStyle name="Normal 6 2" xfId="24" xr:uid="{00000000-0005-0000-0000-0000C1040000}"/>
    <cellStyle name="Normal 6 2 2" xfId="1228" xr:uid="{00000000-0005-0000-0000-0000C2040000}"/>
    <cellStyle name="Normal 6 2 2 2" xfId="1229" xr:uid="{00000000-0005-0000-0000-0000C3040000}"/>
    <cellStyle name="Normal 6 2 2 3" xfId="1230" xr:uid="{00000000-0005-0000-0000-0000C4040000}"/>
    <cellStyle name="Normal 6 2 3" xfId="1231" xr:uid="{00000000-0005-0000-0000-0000C5040000}"/>
    <cellStyle name="Normal 6 2 3 2" xfId="1232" xr:uid="{00000000-0005-0000-0000-0000C6040000}"/>
    <cellStyle name="Normal 6 2 4" xfId="1233" xr:uid="{00000000-0005-0000-0000-0000C7040000}"/>
    <cellStyle name="Normal 6 3" xfId="1234" xr:uid="{00000000-0005-0000-0000-0000C8040000}"/>
    <cellStyle name="Normal 6 3 2" xfId="1235" xr:uid="{00000000-0005-0000-0000-0000C9040000}"/>
    <cellStyle name="Normal 6 3 3" xfId="1236" xr:uid="{00000000-0005-0000-0000-0000CA040000}"/>
    <cellStyle name="Normal 6 4" xfId="1237" xr:uid="{00000000-0005-0000-0000-0000CB040000}"/>
    <cellStyle name="Normal 6 4 2" xfId="1238" xr:uid="{00000000-0005-0000-0000-0000CC040000}"/>
    <cellStyle name="Normal 6 5" xfId="1239" xr:uid="{00000000-0005-0000-0000-0000CD040000}"/>
    <cellStyle name="Normal 6 5 2" xfId="1240" xr:uid="{00000000-0005-0000-0000-0000CE040000}"/>
    <cellStyle name="Normal 6 6" xfId="1241" xr:uid="{00000000-0005-0000-0000-0000CF040000}"/>
    <cellStyle name="Normal 6 7" xfId="1242" xr:uid="{00000000-0005-0000-0000-0000D0040000}"/>
    <cellStyle name="Normal 60" xfId="1243" xr:uid="{00000000-0005-0000-0000-0000D1040000}"/>
    <cellStyle name="Normal 61" xfId="1244" xr:uid="{00000000-0005-0000-0000-0000D2040000}"/>
    <cellStyle name="Normal 62" xfId="1245" xr:uid="{00000000-0005-0000-0000-0000D3040000}"/>
    <cellStyle name="Normal 63" xfId="1246" xr:uid="{00000000-0005-0000-0000-0000D4040000}"/>
    <cellStyle name="Normal 64" xfId="1247" xr:uid="{00000000-0005-0000-0000-0000D5040000}"/>
    <cellStyle name="Normal 65" xfId="1248" xr:uid="{00000000-0005-0000-0000-0000D6040000}"/>
    <cellStyle name="Normal 66" xfId="1249" xr:uid="{00000000-0005-0000-0000-0000D7040000}"/>
    <cellStyle name="Normal 67" xfId="1250" xr:uid="{00000000-0005-0000-0000-0000D8040000}"/>
    <cellStyle name="Normal 68" xfId="1251" xr:uid="{00000000-0005-0000-0000-0000D9040000}"/>
    <cellStyle name="Normal 69" xfId="47" xr:uid="{00000000-0005-0000-0000-0000DA040000}"/>
    <cellStyle name="Normal 7" xfId="25" xr:uid="{00000000-0005-0000-0000-0000DB040000}"/>
    <cellStyle name="Normal 7 2" xfId="1252" xr:uid="{00000000-0005-0000-0000-0000DC040000}"/>
    <cellStyle name="Normal 7 3" xfId="1253" xr:uid="{00000000-0005-0000-0000-0000DD040000}"/>
    <cellStyle name="Normal 7 4" xfId="1254" xr:uid="{00000000-0005-0000-0000-0000DE040000}"/>
    <cellStyle name="Normal 7 5" xfId="1255" xr:uid="{00000000-0005-0000-0000-0000DF040000}"/>
    <cellStyle name="Normal 7 6" xfId="1256" xr:uid="{00000000-0005-0000-0000-0000E0040000}"/>
    <cellStyle name="Normal 8" xfId="26" xr:uid="{00000000-0005-0000-0000-0000E1040000}"/>
    <cellStyle name="Normal 8 2" xfId="45" xr:uid="{00000000-0005-0000-0000-0000E2040000}"/>
    <cellStyle name="Normal 8 2 2" xfId="1257" xr:uid="{00000000-0005-0000-0000-0000E3040000}"/>
    <cellStyle name="Normal 8 3" xfId="1258" xr:uid="{00000000-0005-0000-0000-0000E4040000}"/>
    <cellStyle name="Normal 8 3 2" xfId="1259" xr:uid="{00000000-0005-0000-0000-0000E5040000}"/>
    <cellStyle name="Normal 8 4" xfId="1260" xr:uid="{00000000-0005-0000-0000-0000E6040000}"/>
    <cellStyle name="Normal 8 5" xfId="1261" xr:uid="{00000000-0005-0000-0000-0000E7040000}"/>
    <cellStyle name="Normal 8 6" xfId="1262" xr:uid="{00000000-0005-0000-0000-0000E8040000}"/>
    <cellStyle name="Normal 8 7" xfId="1263" xr:uid="{00000000-0005-0000-0000-0000E9040000}"/>
    <cellStyle name="Normal 9" xfId="28" xr:uid="{00000000-0005-0000-0000-0000EA040000}"/>
    <cellStyle name="Normal 9 2" xfId="1264" xr:uid="{00000000-0005-0000-0000-0000EB040000}"/>
    <cellStyle name="Normal 9 2 2" xfId="1265" xr:uid="{00000000-0005-0000-0000-0000EC040000}"/>
    <cellStyle name="Normal 9 3" xfId="1266" xr:uid="{00000000-0005-0000-0000-0000ED040000}"/>
    <cellStyle name="Normal 9 3 2" xfId="1267" xr:uid="{00000000-0005-0000-0000-0000EE040000}"/>
    <cellStyle name="Normal 9 4" xfId="1268" xr:uid="{00000000-0005-0000-0000-0000EF040000}"/>
    <cellStyle name="Percent 2" xfId="1269" xr:uid="{00000000-0005-0000-0000-0000F0040000}"/>
    <cellStyle name="Percent 2 2" xfId="1270" xr:uid="{00000000-0005-0000-0000-0000F1040000}"/>
    <cellStyle name="Percent 2 3" xfId="1271" xr:uid="{00000000-0005-0000-0000-0000F2040000}"/>
    <cellStyle name="Percent 3" xfId="1272" xr:uid="{00000000-0005-0000-0000-0000F3040000}"/>
    <cellStyle name="Percent 3 2" xfId="1273" xr:uid="{00000000-0005-0000-0000-0000F4040000}"/>
    <cellStyle name="Pourcentage" xfId="1" builtinId="5"/>
    <cellStyle name="Pourcentage 2" xfId="11" xr:uid="{00000000-0005-0000-0000-0000F6040000}"/>
    <cellStyle name="Pourcentage 2 2" xfId="27" xr:uid="{00000000-0005-0000-0000-0000F7040000}"/>
    <cellStyle name="Pourcentage 2 3" xfId="1274" xr:uid="{00000000-0005-0000-0000-0000F8040000}"/>
    <cellStyle name="Pourcentage 2 4" xfId="1275" xr:uid="{00000000-0005-0000-0000-0000F9040000}"/>
    <cellStyle name="Pourcentage 2 5" xfId="1276" xr:uid="{00000000-0005-0000-0000-0000FA040000}"/>
    <cellStyle name="Pourcentage 2 6" xfId="1277" xr:uid="{00000000-0005-0000-0000-0000FB040000}"/>
    <cellStyle name="Pourcentage 3" xfId="6" xr:uid="{00000000-0005-0000-0000-0000FC040000}"/>
    <cellStyle name="Pourcentage 3 2" xfId="29" xr:uid="{00000000-0005-0000-0000-0000FD040000}"/>
    <cellStyle name="Pourcentage 3 3" xfId="1278" xr:uid="{00000000-0005-0000-0000-0000FE040000}"/>
    <cellStyle name="Pourcentage 3 4" xfId="1279" xr:uid="{00000000-0005-0000-0000-0000FF040000}"/>
    <cellStyle name="Pourcentage 4" xfId="1280" xr:uid="{00000000-0005-0000-0000-000000050000}"/>
    <cellStyle name="Pourcentage 5" xfId="1281" xr:uid="{00000000-0005-0000-0000-000001050000}"/>
    <cellStyle name="Pourcentage 6" xfId="1282" xr:uid="{00000000-0005-0000-0000-000002050000}"/>
    <cellStyle name="Pourcentage 7" xfId="1283" xr:uid="{00000000-0005-0000-0000-000003050000}"/>
    <cellStyle name="Pourcentage 8" xfId="1284" xr:uid="{00000000-0005-0000-0000-000004050000}"/>
    <cellStyle name="Pourcentage 9" xfId="1285" xr:uid="{00000000-0005-0000-0000-000005050000}"/>
    <cellStyle name="常规 4 2" xfId="1286" xr:uid="{00000000-0005-0000-0000-000006050000}"/>
    <cellStyle name="常规_Feuil2" xfId="22" xr:uid="{00000000-0005-0000-0000-00000705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2B2B2"/>
      <color rgb="FF0E0E0C"/>
      <color rgb="FF0A100B"/>
      <color rgb="FFE46D0A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259897</xdr:colOff>
      <xdr:row>72</xdr:row>
      <xdr:rowOff>0</xdr:rowOff>
    </xdr:from>
    <xdr:ext cx="927017" cy="0"/>
    <xdr:pic>
      <xdr:nvPicPr>
        <xdr:cNvPr id="202" name="Imag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20579" y="199883981"/>
          <a:ext cx="927017" cy="0"/>
        </a:xfrm>
        <a:prstGeom prst="rect">
          <a:avLst/>
        </a:prstGeom>
      </xdr:spPr>
    </xdr:pic>
    <xdr:clientData/>
  </xdr:oneCellAnchor>
  <xdr:oneCellAnchor>
    <xdr:from>
      <xdr:col>11</xdr:col>
      <xdr:colOff>259897</xdr:colOff>
      <xdr:row>72</xdr:row>
      <xdr:rowOff>0</xdr:rowOff>
    </xdr:from>
    <xdr:ext cx="927017" cy="0"/>
    <xdr:pic>
      <xdr:nvPicPr>
        <xdr:cNvPr id="197" name="Image 196">
          <a:extLst>
            <a:ext uri="{FF2B5EF4-FFF2-40B4-BE49-F238E27FC236}">
              <a16:creationId xmlns:a16="http://schemas.microsoft.com/office/drawing/2014/main" id="{2A4DFF11-BCBF-4ECF-AC05-99BED5CAD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58533" y="277365527"/>
          <a:ext cx="927017" cy="0"/>
        </a:xfrm>
        <a:prstGeom prst="rect">
          <a:avLst/>
        </a:prstGeom>
      </xdr:spPr>
    </xdr:pic>
    <xdr:clientData/>
  </xdr:oneCellAnchor>
  <xdr:oneCellAnchor>
    <xdr:from>
      <xdr:col>11</xdr:col>
      <xdr:colOff>259897</xdr:colOff>
      <xdr:row>72</xdr:row>
      <xdr:rowOff>0</xdr:rowOff>
    </xdr:from>
    <xdr:ext cx="927017" cy="0"/>
    <xdr:pic>
      <xdr:nvPicPr>
        <xdr:cNvPr id="198" name="Image 197">
          <a:extLst>
            <a:ext uri="{FF2B5EF4-FFF2-40B4-BE49-F238E27FC236}">
              <a16:creationId xmlns:a16="http://schemas.microsoft.com/office/drawing/2014/main" id="{FF8FCD1D-7278-48EF-B925-14A7354CB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58533" y="277365527"/>
          <a:ext cx="927017" cy="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921364" cy="0"/>
    <xdr:pic>
      <xdr:nvPicPr>
        <xdr:cNvPr id="233" name="Image 232">
          <a:extLst>
            <a:ext uri="{FF2B5EF4-FFF2-40B4-BE49-F238E27FC236}">
              <a16:creationId xmlns:a16="http://schemas.microsoft.com/office/drawing/2014/main" id="{01E82A52-40CE-4AE8-A570-ED235FA86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33938" y="11072813"/>
          <a:ext cx="921364" cy="0"/>
        </a:xfrm>
        <a:prstGeom prst="rect">
          <a:avLst/>
        </a:prstGeom>
      </xdr:spPr>
    </xdr:pic>
    <xdr:clientData/>
  </xdr:oneCellAnchor>
  <xdr:oneCellAnchor>
    <xdr:from>
      <xdr:col>11</xdr:col>
      <xdr:colOff>259897</xdr:colOff>
      <xdr:row>72</xdr:row>
      <xdr:rowOff>0</xdr:rowOff>
    </xdr:from>
    <xdr:ext cx="927017" cy="0"/>
    <xdr:pic>
      <xdr:nvPicPr>
        <xdr:cNvPr id="243" name="Image 242">
          <a:extLst>
            <a:ext uri="{FF2B5EF4-FFF2-40B4-BE49-F238E27FC236}">
              <a16:creationId xmlns:a16="http://schemas.microsoft.com/office/drawing/2014/main" id="{D3F796DC-B927-448F-919E-FDFBBD0F7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81335" y="222401947"/>
          <a:ext cx="927017" cy="0"/>
        </a:xfrm>
        <a:prstGeom prst="rect">
          <a:avLst/>
        </a:prstGeom>
      </xdr:spPr>
    </xdr:pic>
    <xdr:clientData/>
  </xdr:oneCellAnchor>
  <xdr:oneCellAnchor>
    <xdr:from>
      <xdr:col>11</xdr:col>
      <xdr:colOff>259897</xdr:colOff>
      <xdr:row>72</xdr:row>
      <xdr:rowOff>0</xdr:rowOff>
    </xdr:from>
    <xdr:ext cx="927017" cy="0"/>
    <xdr:pic>
      <xdr:nvPicPr>
        <xdr:cNvPr id="244" name="Image 243">
          <a:extLst>
            <a:ext uri="{FF2B5EF4-FFF2-40B4-BE49-F238E27FC236}">
              <a16:creationId xmlns:a16="http://schemas.microsoft.com/office/drawing/2014/main" id="{AE4FF9A0-0AC7-4EA6-A8BE-59F84A79F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81335" y="222401947"/>
          <a:ext cx="927017" cy="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0</xdr:row>
      <xdr:rowOff>69272</xdr:rowOff>
    </xdr:from>
    <xdr:ext cx="1188720" cy="1588250"/>
    <xdr:pic>
      <xdr:nvPicPr>
        <xdr:cNvPr id="2" name="Image 1">
          <a:extLst>
            <a:ext uri="{FF2B5EF4-FFF2-40B4-BE49-F238E27FC236}">
              <a16:creationId xmlns:a16="http://schemas.microsoft.com/office/drawing/2014/main" id="{111565EB-27F4-47A3-9359-DE9E5C934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69272"/>
          <a:ext cx="1188720" cy="1588250"/>
        </a:xfrm>
        <a:prstGeom prst="rect">
          <a:avLst/>
        </a:prstGeom>
      </xdr:spPr>
    </xdr:pic>
    <xdr:clientData/>
  </xdr:oneCellAnchor>
  <xdr:oneCellAnchor>
    <xdr:from>
      <xdr:col>3</xdr:col>
      <xdr:colOff>1171576</xdr:colOff>
      <xdr:row>72</xdr:row>
      <xdr:rowOff>0</xdr:rowOff>
    </xdr:from>
    <xdr:ext cx="921364" cy="0"/>
    <xdr:pic>
      <xdr:nvPicPr>
        <xdr:cNvPr id="5" name="Image 4">
          <a:extLst>
            <a:ext uri="{FF2B5EF4-FFF2-40B4-BE49-F238E27FC236}">
              <a16:creationId xmlns:a16="http://schemas.microsoft.com/office/drawing/2014/main" id="{A51B8185-D2A6-4BD1-A6A6-FEBF59823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48926" y="198710550"/>
          <a:ext cx="921364" cy="0"/>
        </a:xfrm>
        <a:prstGeom prst="rect">
          <a:avLst/>
        </a:prstGeom>
      </xdr:spPr>
    </xdr:pic>
    <xdr:clientData/>
  </xdr:oneCellAnchor>
  <xdr:oneCellAnchor>
    <xdr:from>
      <xdr:col>3</xdr:col>
      <xdr:colOff>1171576</xdr:colOff>
      <xdr:row>15</xdr:row>
      <xdr:rowOff>0</xdr:rowOff>
    </xdr:from>
    <xdr:ext cx="908029" cy="0"/>
    <xdr:pic>
      <xdr:nvPicPr>
        <xdr:cNvPr id="3" name="Image 2">
          <a:extLst>
            <a:ext uri="{FF2B5EF4-FFF2-40B4-BE49-F238E27FC236}">
              <a16:creationId xmlns:a16="http://schemas.microsoft.com/office/drawing/2014/main" id="{BC6A8F9C-0C42-4926-90BC-ED7DED3F3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90171" y="17787938"/>
          <a:ext cx="908029" cy="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921364" cy="0"/>
    <xdr:pic>
      <xdr:nvPicPr>
        <xdr:cNvPr id="9" name="Image 8">
          <a:extLst>
            <a:ext uri="{FF2B5EF4-FFF2-40B4-BE49-F238E27FC236}">
              <a16:creationId xmlns:a16="http://schemas.microsoft.com/office/drawing/2014/main" id="{AE108D53-E116-4DB8-B6A2-D532C8CDB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17820" y="18166080"/>
          <a:ext cx="921364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9553" cy="1936750"/>
    <xdr:pic>
      <xdr:nvPicPr>
        <xdr:cNvPr id="9" name="Image 8">
          <a:extLst>
            <a:ext uri="{FF2B5EF4-FFF2-40B4-BE49-F238E27FC236}">
              <a16:creationId xmlns:a16="http://schemas.microsoft.com/office/drawing/2014/main" id="{511682CE-724D-4727-B399-3E4155BE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9553" cy="1936750"/>
        </a:xfrm>
        <a:prstGeom prst="rect">
          <a:avLst/>
        </a:prstGeom>
      </xdr:spPr>
    </xdr:pic>
    <xdr:clientData/>
  </xdr:oneCellAnchor>
  <xdr:twoCellAnchor editAs="oneCell">
    <xdr:from>
      <xdr:col>0</xdr:col>
      <xdr:colOff>95568</xdr:colOff>
      <xdr:row>15</xdr:row>
      <xdr:rowOff>110490</xdr:rowOff>
    </xdr:from>
    <xdr:to>
      <xdr:col>0</xdr:col>
      <xdr:colOff>1695133</xdr:colOff>
      <xdr:row>15</xdr:row>
      <xdr:rowOff>1541836</xdr:rowOff>
    </xdr:to>
    <xdr:pic>
      <xdr:nvPicPr>
        <xdr:cNvPr id="8" name="Image 2">
          <a:extLst>
            <a:ext uri="{FF2B5EF4-FFF2-40B4-BE49-F238E27FC236}">
              <a16:creationId xmlns:a16="http://schemas.microsoft.com/office/drawing/2014/main" id="{AAB329E2-CA64-4B05-84DD-2A6C068FB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68" y="5365115"/>
          <a:ext cx="1603375" cy="1440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7081" cy="2000250"/>
    <xdr:pic>
      <xdr:nvPicPr>
        <xdr:cNvPr id="9" name="Image 8">
          <a:extLst>
            <a:ext uri="{FF2B5EF4-FFF2-40B4-BE49-F238E27FC236}">
              <a16:creationId xmlns:a16="http://schemas.microsoft.com/office/drawing/2014/main" id="{1AC0632B-CC9D-4CD5-89C7-B0C3FCAC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7081" cy="2000250"/>
        </a:xfrm>
        <a:prstGeom prst="rect">
          <a:avLst/>
        </a:prstGeom>
      </xdr:spPr>
    </xdr:pic>
    <xdr:clientData/>
  </xdr:oneCellAnchor>
  <xdr:twoCellAnchor editAs="oneCell">
    <xdr:from>
      <xdr:col>0</xdr:col>
      <xdr:colOff>47624</xdr:colOff>
      <xdr:row>17</xdr:row>
      <xdr:rowOff>70472</xdr:rowOff>
    </xdr:from>
    <xdr:to>
      <xdr:col>0</xdr:col>
      <xdr:colOff>1654809</xdr:colOff>
      <xdr:row>17</xdr:row>
      <xdr:rowOff>1507533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68D9098A-251C-F645-913F-3B297A873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5166347"/>
          <a:ext cx="1603375" cy="14408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7081" cy="2000250"/>
    <xdr:pic>
      <xdr:nvPicPr>
        <xdr:cNvPr id="2" name="Image 1">
          <a:extLst>
            <a:ext uri="{FF2B5EF4-FFF2-40B4-BE49-F238E27FC236}">
              <a16:creationId xmlns:a16="http://schemas.microsoft.com/office/drawing/2014/main" id="{28746EDE-2E56-459E-BCA0-120CDB24A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7081" cy="2000250"/>
        </a:xfrm>
        <a:prstGeom prst="rect">
          <a:avLst/>
        </a:prstGeom>
      </xdr:spPr>
    </xdr:pic>
    <xdr:clientData/>
  </xdr:oneCellAnchor>
  <xdr:twoCellAnchor editAs="oneCell">
    <xdr:from>
      <xdr:col>0</xdr:col>
      <xdr:colOff>47624</xdr:colOff>
      <xdr:row>17</xdr:row>
      <xdr:rowOff>70472</xdr:rowOff>
    </xdr:from>
    <xdr:to>
      <xdr:col>0</xdr:col>
      <xdr:colOff>1654809</xdr:colOff>
      <xdr:row>17</xdr:row>
      <xdr:rowOff>1507533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E4121F9-38FE-4B1A-9CA7-18FB6BB2D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99" y="7191997"/>
          <a:ext cx="1604010" cy="1440236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27</xdr:row>
      <xdr:rowOff>0</xdr:rowOff>
    </xdr:from>
    <xdr:ext cx="923924" cy="0"/>
    <xdr:pic>
      <xdr:nvPicPr>
        <xdr:cNvPr id="4" name="Image 3">
          <a:extLst>
            <a:ext uri="{FF2B5EF4-FFF2-40B4-BE49-F238E27FC236}">
              <a16:creationId xmlns:a16="http://schemas.microsoft.com/office/drawing/2014/main" id="{735D6AC4-8ED4-462D-B99D-EB569068A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0700" y="126472950"/>
          <a:ext cx="923924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921362" cy="0"/>
    <xdr:pic>
      <xdr:nvPicPr>
        <xdr:cNvPr id="5" name="Image 4">
          <a:extLst>
            <a:ext uri="{FF2B5EF4-FFF2-40B4-BE49-F238E27FC236}">
              <a16:creationId xmlns:a16="http://schemas.microsoft.com/office/drawing/2014/main" id="{D1F8281B-899E-44F9-84AC-84F2A7964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0700" y="126472950"/>
          <a:ext cx="921362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27</xdr:row>
      <xdr:rowOff>0</xdr:rowOff>
    </xdr:from>
    <xdr:ext cx="935354" cy="0"/>
    <xdr:pic>
      <xdr:nvPicPr>
        <xdr:cNvPr id="6" name="Image 5">
          <a:extLst>
            <a:ext uri="{FF2B5EF4-FFF2-40B4-BE49-F238E27FC236}">
              <a16:creationId xmlns:a16="http://schemas.microsoft.com/office/drawing/2014/main" id="{950AE464-9150-4D1C-9EE0-24D4BE709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11450" y="126472950"/>
          <a:ext cx="935354" cy="0"/>
        </a:xfrm>
        <a:prstGeom prst="rect">
          <a:avLst/>
        </a:prstGeom>
      </xdr:spPr>
    </xdr:pic>
    <xdr:clientData/>
  </xdr:oneCellAnchor>
  <xdr:oneCellAnchor>
    <xdr:from>
      <xdr:col>5</xdr:col>
      <xdr:colOff>1171576</xdr:colOff>
      <xdr:row>27</xdr:row>
      <xdr:rowOff>0</xdr:rowOff>
    </xdr:from>
    <xdr:ext cx="1045852" cy="0"/>
    <xdr:pic>
      <xdr:nvPicPr>
        <xdr:cNvPr id="7" name="Image 6">
          <a:extLst>
            <a:ext uri="{FF2B5EF4-FFF2-40B4-BE49-F238E27FC236}">
              <a16:creationId xmlns:a16="http://schemas.microsoft.com/office/drawing/2014/main" id="{C6798712-9364-407D-BAC8-5480B8F0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79851" y="126472950"/>
          <a:ext cx="1045852" cy="0"/>
        </a:xfrm>
        <a:prstGeom prst="rect">
          <a:avLst/>
        </a:prstGeom>
      </xdr:spPr>
    </xdr:pic>
    <xdr:clientData/>
  </xdr:oneCellAnchor>
  <xdr:oneCellAnchor>
    <xdr:from>
      <xdr:col>5</xdr:col>
      <xdr:colOff>1171576</xdr:colOff>
      <xdr:row>27</xdr:row>
      <xdr:rowOff>0</xdr:rowOff>
    </xdr:from>
    <xdr:ext cx="1056012" cy="0"/>
    <xdr:pic>
      <xdr:nvPicPr>
        <xdr:cNvPr id="8" name="Image 7">
          <a:extLst>
            <a:ext uri="{FF2B5EF4-FFF2-40B4-BE49-F238E27FC236}">
              <a16:creationId xmlns:a16="http://schemas.microsoft.com/office/drawing/2014/main" id="{4C0F6567-4ADC-4A17-800B-3746344E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79851" y="126472950"/>
          <a:ext cx="1056012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27</xdr:row>
      <xdr:rowOff>0</xdr:rowOff>
    </xdr:from>
    <xdr:ext cx="923924" cy="0"/>
    <xdr:pic>
      <xdr:nvPicPr>
        <xdr:cNvPr id="9" name="Image 8">
          <a:extLst>
            <a:ext uri="{FF2B5EF4-FFF2-40B4-BE49-F238E27FC236}">
              <a16:creationId xmlns:a16="http://schemas.microsoft.com/office/drawing/2014/main" id="{D4B0DFCE-FA55-406E-BF65-006263128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0125" y="126472950"/>
          <a:ext cx="923924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27</xdr:row>
      <xdr:rowOff>0</xdr:rowOff>
    </xdr:from>
    <xdr:ext cx="921362" cy="0"/>
    <xdr:pic>
      <xdr:nvPicPr>
        <xdr:cNvPr id="10" name="Image 9">
          <a:extLst>
            <a:ext uri="{FF2B5EF4-FFF2-40B4-BE49-F238E27FC236}">
              <a16:creationId xmlns:a16="http://schemas.microsoft.com/office/drawing/2014/main" id="{E2AC02B3-6CDB-4715-A490-567E2D27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0125" y="126472950"/>
          <a:ext cx="921362" cy="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923924" cy="0"/>
    <xdr:pic>
      <xdr:nvPicPr>
        <xdr:cNvPr id="11" name="Image 10">
          <a:extLst>
            <a:ext uri="{FF2B5EF4-FFF2-40B4-BE49-F238E27FC236}">
              <a16:creationId xmlns:a16="http://schemas.microsoft.com/office/drawing/2014/main" id="{8D78FE81-0682-4186-806E-FAAEDD10B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4938" y="27074813"/>
          <a:ext cx="923924" cy="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921362" cy="0"/>
    <xdr:pic>
      <xdr:nvPicPr>
        <xdr:cNvPr id="12" name="Image 11">
          <a:extLst>
            <a:ext uri="{FF2B5EF4-FFF2-40B4-BE49-F238E27FC236}">
              <a16:creationId xmlns:a16="http://schemas.microsoft.com/office/drawing/2014/main" id="{9F75217A-4D64-4453-8E51-B12FD5800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4938" y="27074813"/>
          <a:ext cx="921362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23924" cy="0"/>
    <xdr:pic>
      <xdr:nvPicPr>
        <xdr:cNvPr id="13" name="Image 12">
          <a:extLst>
            <a:ext uri="{FF2B5EF4-FFF2-40B4-BE49-F238E27FC236}">
              <a16:creationId xmlns:a16="http://schemas.microsoft.com/office/drawing/2014/main" id="{C40D7656-3981-47E0-9A28-BE51DACA4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45125" y="27074813"/>
          <a:ext cx="923924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21362" cy="0"/>
    <xdr:pic>
      <xdr:nvPicPr>
        <xdr:cNvPr id="14" name="Image 13">
          <a:extLst>
            <a:ext uri="{FF2B5EF4-FFF2-40B4-BE49-F238E27FC236}">
              <a16:creationId xmlns:a16="http://schemas.microsoft.com/office/drawing/2014/main" id="{ECDEAC24-02CC-445A-92D0-0DBC2F8DD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45125" y="27074813"/>
          <a:ext cx="9213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</xdr:row>
      <xdr:rowOff>0</xdr:rowOff>
    </xdr:from>
    <xdr:ext cx="935354" cy="0"/>
    <xdr:pic>
      <xdr:nvPicPr>
        <xdr:cNvPr id="15" name="Image 14">
          <a:extLst>
            <a:ext uri="{FF2B5EF4-FFF2-40B4-BE49-F238E27FC236}">
              <a16:creationId xmlns:a16="http://schemas.microsoft.com/office/drawing/2014/main" id="{700ED763-3CB9-440E-B74B-A7F4C13D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69000" y="27074813"/>
          <a:ext cx="935354" cy="0"/>
        </a:xfrm>
        <a:prstGeom prst="rect">
          <a:avLst/>
        </a:prstGeom>
      </xdr:spPr>
    </xdr:pic>
    <xdr:clientData/>
  </xdr:oneCellAnchor>
  <xdr:oneCellAnchor>
    <xdr:from>
      <xdr:col>1</xdr:col>
      <xdr:colOff>1171576</xdr:colOff>
      <xdr:row>27</xdr:row>
      <xdr:rowOff>0</xdr:rowOff>
    </xdr:from>
    <xdr:ext cx="1045852" cy="0"/>
    <xdr:pic>
      <xdr:nvPicPr>
        <xdr:cNvPr id="16" name="Image 15">
          <a:extLst>
            <a:ext uri="{FF2B5EF4-FFF2-40B4-BE49-F238E27FC236}">
              <a16:creationId xmlns:a16="http://schemas.microsoft.com/office/drawing/2014/main" id="{6ED1771F-9F3D-491B-8CF7-73AEBE4E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45852" cy="0"/>
        </a:xfrm>
        <a:prstGeom prst="rect">
          <a:avLst/>
        </a:prstGeom>
      </xdr:spPr>
    </xdr:pic>
    <xdr:clientData/>
  </xdr:oneCellAnchor>
  <xdr:oneCellAnchor>
    <xdr:from>
      <xdr:col>1</xdr:col>
      <xdr:colOff>1171576</xdr:colOff>
      <xdr:row>27</xdr:row>
      <xdr:rowOff>0</xdr:rowOff>
    </xdr:from>
    <xdr:ext cx="1056012" cy="0"/>
    <xdr:pic>
      <xdr:nvPicPr>
        <xdr:cNvPr id="17" name="Image 16">
          <a:extLst>
            <a:ext uri="{FF2B5EF4-FFF2-40B4-BE49-F238E27FC236}">
              <a16:creationId xmlns:a16="http://schemas.microsoft.com/office/drawing/2014/main" id="{976E30B9-FCAA-487E-9CEB-0801896A7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56012" cy="0"/>
        </a:xfrm>
        <a:prstGeom prst="rect">
          <a:avLst/>
        </a:prstGeom>
      </xdr:spPr>
    </xdr:pic>
    <xdr:clientData/>
  </xdr:oneCellAnchor>
  <xdr:oneCellAnchor>
    <xdr:from>
      <xdr:col>2</xdr:col>
      <xdr:colOff>1171576</xdr:colOff>
      <xdr:row>26</xdr:row>
      <xdr:rowOff>0</xdr:rowOff>
    </xdr:from>
    <xdr:ext cx="1045852" cy="0"/>
    <xdr:pic>
      <xdr:nvPicPr>
        <xdr:cNvPr id="18" name="Image 17">
          <a:extLst>
            <a:ext uri="{FF2B5EF4-FFF2-40B4-BE49-F238E27FC236}">
              <a16:creationId xmlns:a16="http://schemas.microsoft.com/office/drawing/2014/main" id="{C2536A2F-76E3-4484-9624-973F6BCB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45852" cy="0"/>
        </a:xfrm>
        <a:prstGeom prst="rect">
          <a:avLst/>
        </a:prstGeom>
      </xdr:spPr>
    </xdr:pic>
    <xdr:clientData/>
  </xdr:oneCellAnchor>
  <xdr:oneCellAnchor>
    <xdr:from>
      <xdr:col>2</xdr:col>
      <xdr:colOff>1171576</xdr:colOff>
      <xdr:row>26</xdr:row>
      <xdr:rowOff>0</xdr:rowOff>
    </xdr:from>
    <xdr:ext cx="1056012" cy="0"/>
    <xdr:pic>
      <xdr:nvPicPr>
        <xdr:cNvPr id="19" name="Image 18">
          <a:extLst>
            <a:ext uri="{FF2B5EF4-FFF2-40B4-BE49-F238E27FC236}">
              <a16:creationId xmlns:a16="http://schemas.microsoft.com/office/drawing/2014/main" id="{050C5242-9344-4976-A222-D85420A38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56012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23924" cy="0"/>
    <xdr:pic>
      <xdr:nvPicPr>
        <xdr:cNvPr id="20" name="Image 19">
          <a:extLst>
            <a:ext uri="{FF2B5EF4-FFF2-40B4-BE49-F238E27FC236}">
              <a16:creationId xmlns:a16="http://schemas.microsoft.com/office/drawing/2014/main" id="{5CDC571C-5A97-4430-B857-BF108EFE0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45125" y="27074813"/>
          <a:ext cx="923924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21362" cy="0"/>
    <xdr:pic>
      <xdr:nvPicPr>
        <xdr:cNvPr id="21" name="Image 20">
          <a:extLst>
            <a:ext uri="{FF2B5EF4-FFF2-40B4-BE49-F238E27FC236}">
              <a16:creationId xmlns:a16="http://schemas.microsoft.com/office/drawing/2014/main" id="{A29C7076-7025-45B1-A2A3-A1ABD7FB8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45125" y="27074813"/>
          <a:ext cx="9213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</xdr:row>
      <xdr:rowOff>0</xdr:rowOff>
    </xdr:from>
    <xdr:ext cx="935354" cy="0"/>
    <xdr:pic>
      <xdr:nvPicPr>
        <xdr:cNvPr id="22" name="Image 21">
          <a:extLst>
            <a:ext uri="{FF2B5EF4-FFF2-40B4-BE49-F238E27FC236}">
              <a16:creationId xmlns:a16="http://schemas.microsoft.com/office/drawing/2014/main" id="{E5460CC1-4460-40C8-9AD7-EEB639CBE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69000" y="27074813"/>
          <a:ext cx="935354" cy="0"/>
        </a:xfrm>
        <a:prstGeom prst="rect">
          <a:avLst/>
        </a:prstGeom>
      </xdr:spPr>
    </xdr:pic>
    <xdr:clientData/>
  </xdr:oneCellAnchor>
  <xdr:oneCellAnchor>
    <xdr:from>
      <xdr:col>1</xdr:col>
      <xdr:colOff>1171576</xdr:colOff>
      <xdr:row>26</xdr:row>
      <xdr:rowOff>0</xdr:rowOff>
    </xdr:from>
    <xdr:ext cx="1045852" cy="0"/>
    <xdr:pic>
      <xdr:nvPicPr>
        <xdr:cNvPr id="23" name="Image 22">
          <a:extLst>
            <a:ext uri="{FF2B5EF4-FFF2-40B4-BE49-F238E27FC236}">
              <a16:creationId xmlns:a16="http://schemas.microsoft.com/office/drawing/2014/main" id="{A7AA295F-F343-4A8D-B241-0FA9B5923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45852" cy="0"/>
        </a:xfrm>
        <a:prstGeom prst="rect">
          <a:avLst/>
        </a:prstGeom>
      </xdr:spPr>
    </xdr:pic>
    <xdr:clientData/>
  </xdr:oneCellAnchor>
  <xdr:oneCellAnchor>
    <xdr:from>
      <xdr:col>1</xdr:col>
      <xdr:colOff>1171576</xdr:colOff>
      <xdr:row>26</xdr:row>
      <xdr:rowOff>0</xdr:rowOff>
    </xdr:from>
    <xdr:ext cx="1056012" cy="0"/>
    <xdr:pic>
      <xdr:nvPicPr>
        <xdr:cNvPr id="24" name="Image 23">
          <a:extLst>
            <a:ext uri="{FF2B5EF4-FFF2-40B4-BE49-F238E27FC236}">
              <a16:creationId xmlns:a16="http://schemas.microsoft.com/office/drawing/2014/main" id="{D5D6E4A6-798E-4137-9CBA-0179CF6F0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08801" y="27074813"/>
          <a:ext cx="1056012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693</xdr:row>
      <xdr:rowOff>0</xdr:rowOff>
    </xdr:from>
    <xdr:ext cx="923924" cy="0"/>
    <xdr:pic>
      <xdr:nvPicPr>
        <xdr:cNvPr id="2" name="Image 1">
          <a:extLst>
            <a:ext uri="{FF2B5EF4-FFF2-40B4-BE49-F238E27FC236}">
              <a16:creationId xmlns:a16="http://schemas.microsoft.com/office/drawing/2014/main" id="{1D82D807-4F9F-41E0-91A3-C54C731A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3841075"/>
          <a:ext cx="923924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21362" cy="0"/>
    <xdr:pic>
      <xdr:nvPicPr>
        <xdr:cNvPr id="3" name="Image 2">
          <a:extLst>
            <a:ext uri="{FF2B5EF4-FFF2-40B4-BE49-F238E27FC236}">
              <a16:creationId xmlns:a16="http://schemas.microsoft.com/office/drawing/2014/main" id="{EB8C6087-D058-4B86-A675-F65F1434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3841075"/>
          <a:ext cx="921362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23924" cy="0"/>
    <xdr:pic>
      <xdr:nvPicPr>
        <xdr:cNvPr id="4" name="Image 3">
          <a:extLst>
            <a:ext uri="{FF2B5EF4-FFF2-40B4-BE49-F238E27FC236}">
              <a16:creationId xmlns:a16="http://schemas.microsoft.com/office/drawing/2014/main" id="{14FE4443-20D1-4817-9F0F-2244D91E6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2126575"/>
          <a:ext cx="923924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21362" cy="0"/>
    <xdr:pic>
      <xdr:nvPicPr>
        <xdr:cNvPr id="5" name="Image 4">
          <a:extLst>
            <a:ext uri="{FF2B5EF4-FFF2-40B4-BE49-F238E27FC236}">
              <a16:creationId xmlns:a16="http://schemas.microsoft.com/office/drawing/2014/main" id="{70BE77C3-6483-421B-9F5D-3295F41F8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2126575"/>
          <a:ext cx="92136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font.com/fr/c39hrp48dhtt.fo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afont.com/fr/c39hrp48dhtt.fo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afont.com/fr/c39hrp48dhtt.fo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afont.com/fr/c39hrp48dhtt.fon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3"/>
  <sheetViews>
    <sheetView showGridLines="0" tabSelected="1" zoomScale="40" zoomScaleNormal="40" zoomScaleSheetLayoutView="55" workbookViewId="0">
      <pane ySplit="14" topLeftCell="A15" activePane="bottomLeft" state="frozen"/>
      <selection activeCell="E1" sqref="E1"/>
      <selection pane="bottomLeft" activeCell="B4" sqref="B4"/>
    </sheetView>
  </sheetViews>
  <sheetFormatPr baseColWidth="10" defaultColWidth="11.453125" defaultRowHeight="23.5" outlineLevelRow="1"/>
  <cols>
    <col min="1" max="1" width="29.36328125" customWidth="1"/>
    <col min="2" max="2" width="63.36328125" style="43" bestFit="1" customWidth="1"/>
    <col min="3" max="3" width="30.6328125" style="43" bestFit="1" customWidth="1"/>
    <col min="4" max="4" width="65.81640625" style="74" customWidth="1"/>
    <col min="5" max="5" width="31.36328125" style="33" bestFit="1" customWidth="1"/>
    <col min="6" max="6" width="25.453125" style="49" bestFit="1" customWidth="1"/>
    <col min="7" max="7" width="94.54296875" style="42" customWidth="1"/>
    <col min="8" max="8" width="19.36328125" style="37" bestFit="1" customWidth="1"/>
    <col min="9" max="9" width="18.36328125" style="8" bestFit="1" customWidth="1"/>
    <col min="10" max="10" width="21" style="2" customWidth="1"/>
    <col min="11" max="11" width="42" style="2" customWidth="1"/>
    <col min="12" max="12" width="14.36328125" style="44" bestFit="1" customWidth="1"/>
    <col min="13" max="13" width="27.6328125" style="8" bestFit="1" customWidth="1"/>
    <col min="14" max="14" width="12.6328125" style="37" customWidth="1"/>
    <col min="15" max="15" width="28.36328125" style="8" customWidth="1"/>
    <col min="16" max="16" width="23.26953125" customWidth="1"/>
    <col min="17" max="17" width="134.1796875" bestFit="1" customWidth="1"/>
  </cols>
  <sheetData>
    <row r="1" spans="1:16" ht="83" customHeight="1">
      <c r="A1" s="12"/>
      <c r="B1" s="160" t="s">
        <v>1438</v>
      </c>
      <c r="C1" s="54"/>
      <c r="D1" s="118"/>
      <c r="E1" s="81"/>
      <c r="F1" s="33"/>
      <c r="G1" s="82"/>
      <c r="H1" s="83"/>
      <c r="I1" s="83"/>
      <c r="J1" s="83"/>
      <c r="K1" s="83"/>
      <c r="L1" s="83"/>
      <c r="M1" s="83"/>
      <c r="N1" s="36"/>
      <c r="O1" s="37"/>
    </row>
    <row r="2" spans="1:16" ht="61.5" customHeight="1">
      <c r="A2" s="12"/>
      <c r="B2" s="267" t="s">
        <v>271</v>
      </c>
      <c r="C2" s="267"/>
      <c r="D2" s="267"/>
      <c r="E2" s="117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ht="27" customHeight="1">
      <c r="A3" s="12"/>
      <c r="B3" s="32"/>
      <c r="C3" s="21"/>
      <c r="D3" s="70"/>
      <c r="F3" s="33"/>
      <c r="G3" s="34"/>
      <c r="H3" s="35"/>
      <c r="I3" s="35"/>
      <c r="J3" s="35"/>
      <c r="K3" s="35"/>
      <c r="L3" s="38"/>
      <c r="M3" s="36"/>
      <c r="O3" s="50"/>
    </row>
    <row r="4" spans="1:16" s="1" customFormat="1" outlineLevel="1">
      <c r="A4" s="13" t="s">
        <v>0</v>
      </c>
      <c r="B4" s="19"/>
      <c r="C4" s="22"/>
      <c r="D4" s="71"/>
      <c r="E4" s="2"/>
      <c r="F4" s="2"/>
      <c r="G4" s="3"/>
      <c r="H4" s="4"/>
      <c r="I4" s="47"/>
      <c r="J4" s="5"/>
      <c r="K4" s="5"/>
      <c r="L4" s="4"/>
      <c r="M4" s="4"/>
      <c r="N4" s="4"/>
      <c r="O4" s="51"/>
    </row>
    <row r="5" spans="1:16" s="1" customFormat="1" outlineLevel="1">
      <c r="A5" s="13" t="s">
        <v>1</v>
      </c>
      <c r="B5" s="19"/>
      <c r="C5" s="22"/>
      <c r="D5" s="71"/>
      <c r="E5" s="2"/>
      <c r="F5" s="2"/>
      <c r="G5" s="3"/>
      <c r="H5" s="4"/>
      <c r="I5" s="47"/>
      <c r="J5" s="5"/>
      <c r="K5" s="5"/>
      <c r="L5" s="4"/>
      <c r="M5" s="4"/>
      <c r="N5" s="4"/>
      <c r="O5" s="51"/>
    </row>
    <row r="6" spans="1:16" s="1" customFormat="1" outlineLevel="1">
      <c r="A6" s="13" t="s">
        <v>2</v>
      </c>
      <c r="B6" s="19"/>
      <c r="C6" s="22"/>
      <c r="D6" s="71"/>
      <c r="E6" s="2"/>
      <c r="F6" s="2"/>
      <c r="G6" s="39"/>
      <c r="H6" s="4"/>
      <c r="I6" s="47"/>
      <c r="J6" s="5"/>
      <c r="K6" s="5"/>
      <c r="L6" s="4"/>
      <c r="M6" s="4"/>
      <c r="N6" s="4"/>
      <c r="O6" s="51"/>
    </row>
    <row r="7" spans="1:16" s="1" customFormat="1" ht="23.25" customHeight="1" outlineLevel="1">
      <c r="A7" s="13" t="s">
        <v>3</v>
      </c>
      <c r="B7" s="19"/>
      <c r="C7" s="22"/>
      <c r="D7" s="71"/>
      <c r="E7" s="2"/>
      <c r="F7" s="2"/>
      <c r="G7" s="3"/>
      <c r="H7" s="4"/>
      <c r="I7" s="47"/>
      <c r="J7" s="5"/>
      <c r="K7" s="5"/>
      <c r="L7" s="4"/>
      <c r="M7" s="4"/>
      <c r="N7" s="4"/>
      <c r="O7" s="51"/>
    </row>
    <row r="8" spans="1:16" s="1" customFormat="1" ht="22.5" customHeight="1" outlineLevel="1">
      <c r="A8" s="13" t="s">
        <v>4</v>
      </c>
      <c r="B8" s="19"/>
      <c r="C8" s="22"/>
      <c r="D8" s="71"/>
      <c r="E8" s="2"/>
      <c r="F8" s="2"/>
      <c r="G8" s="3"/>
      <c r="H8" s="4"/>
      <c r="I8" s="47"/>
      <c r="J8" s="5"/>
      <c r="K8" s="5"/>
      <c r="L8" s="4"/>
      <c r="M8" s="4"/>
      <c r="N8" s="4"/>
      <c r="O8" s="51"/>
    </row>
    <row r="9" spans="1:16" s="1" customFormat="1" ht="22.5" customHeight="1" outlineLevel="1">
      <c r="A9" s="13" t="s">
        <v>5</v>
      </c>
      <c r="B9" s="19"/>
      <c r="C9" s="22"/>
      <c r="D9" s="71"/>
      <c r="E9" s="2"/>
      <c r="F9" s="2"/>
      <c r="G9" s="6"/>
      <c r="H9" s="4"/>
      <c r="I9" s="47"/>
      <c r="J9" s="5"/>
      <c r="K9" s="5"/>
      <c r="L9" s="4"/>
      <c r="M9" s="4"/>
      <c r="N9" s="4"/>
      <c r="O9" s="51"/>
    </row>
    <row r="10" spans="1:16" s="1" customFormat="1" ht="23.25" customHeight="1" outlineLevel="1">
      <c r="A10" s="14" t="s">
        <v>6</v>
      </c>
      <c r="B10" s="20"/>
      <c r="C10" s="23"/>
      <c r="D10" s="72"/>
      <c r="E10" s="7"/>
      <c r="F10" s="7"/>
      <c r="G10" s="17"/>
      <c r="H10" s="4"/>
      <c r="I10" s="8"/>
      <c r="J10" s="9"/>
      <c r="K10" s="9"/>
      <c r="L10" s="10"/>
      <c r="M10" s="11"/>
      <c r="N10" s="5"/>
      <c r="O10" s="52"/>
    </row>
    <row r="11" spans="1:16" s="1" customFormat="1" ht="23.25" customHeight="1" outlineLevel="1">
      <c r="A11" s="14"/>
      <c r="B11" s="31"/>
      <c r="C11" s="23"/>
      <c r="D11" s="72"/>
      <c r="E11" s="7"/>
      <c r="F11" s="7"/>
      <c r="G11" s="17"/>
      <c r="H11" s="4"/>
      <c r="I11" s="8"/>
      <c r="J11" s="9"/>
      <c r="K11" s="9"/>
      <c r="L11" s="10"/>
      <c r="M11" s="11"/>
      <c r="N11" s="5"/>
      <c r="O11" s="52"/>
    </row>
    <row r="12" spans="1:16" s="1" customFormat="1" ht="23" customHeight="1" outlineLevel="1">
      <c r="A12" s="45" t="s">
        <v>7</v>
      </c>
      <c r="B12" s="46"/>
      <c r="C12" s="56" t="s">
        <v>8</v>
      </c>
      <c r="D12" s="73"/>
      <c r="E12" s="56"/>
      <c r="F12" s="57"/>
      <c r="G12" s="17"/>
      <c r="H12" s="4"/>
      <c r="I12" s="8"/>
      <c r="J12" s="9"/>
      <c r="K12" s="9"/>
      <c r="L12" s="10"/>
      <c r="M12" s="11"/>
      <c r="N12" s="5"/>
      <c r="O12" s="52"/>
    </row>
    <row r="13" spans="1:16" s="1" customFormat="1" ht="23.25" customHeight="1">
      <c r="A13" s="14"/>
      <c r="B13" s="31"/>
      <c r="C13" s="23"/>
      <c r="D13" s="72"/>
      <c r="E13" s="7"/>
      <c r="F13" s="7"/>
      <c r="G13" s="17"/>
      <c r="H13" s="4"/>
      <c r="I13" s="8"/>
      <c r="J13" s="9"/>
      <c r="K13" s="9"/>
      <c r="L13" s="10"/>
      <c r="M13" s="11"/>
      <c r="N13" s="5"/>
      <c r="O13" s="52"/>
    </row>
    <row r="14" spans="1:16" s="40" customFormat="1" ht="72" customHeight="1">
      <c r="A14" s="24" t="s">
        <v>9</v>
      </c>
      <c r="B14" s="24" t="s">
        <v>10</v>
      </c>
      <c r="C14" s="24" t="s">
        <v>11</v>
      </c>
      <c r="D14" s="55" t="s">
        <v>12</v>
      </c>
      <c r="E14" s="25" t="s">
        <v>13</v>
      </c>
      <c r="F14" s="26" t="s">
        <v>14</v>
      </c>
      <c r="G14" s="18" t="s">
        <v>15</v>
      </c>
      <c r="H14" s="27" t="s">
        <v>16</v>
      </c>
      <c r="I14" s="30" t="s">
        <v>17</v>
      </c>
      <c r="J14" s="29" t="s">
        <v>18</v>
      </c>
      <c r="K14" s="29" t="s">
        <v>19</v>
      </c>
      <c r="L14" s="30" t="s">
        <v>20</v>
      </c>
      <c r="M14" s="29" t="s">
        <v>1596</v>
      </c>
      <c r="N14" s="28" t="s">
        <v>21</v>
      </c>
      <c r="O14" s="28" t="s">
        <v>22</v>
      </c>
    </row>
    <row r="15" spans="1:16" s="1" customFormat="1" ht="122.5" customHeight="1">
      <c r="A15" s="239" t="s">
        <v>1506</v>
      </c>
      <c r="B15" s="240"/>
      <c r="C15" s="240"/>
      <c r="D15" s="239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</row>
    <row r="16" spans="1:16" s="242" customFormat="1" ht="130" customHeight="1">
      <c r="A16" s="123">
        <v>3</v>
      </c>
      <c r="B16" s="84" t="s">
        <v>278</v>
      </c>
      <c r="C16" s="126" t="s">
        <v>23</v>
      </c>
      <c r="D16" s="76" t="s">
        <v>38</v>
      </c>
      <c r="E16" s="120" t="s">
        <v>38</v>
      </c>
      <c r="F16" s="121" t="s">
        <v>146</v>
      </c>
      <c r="G16" s="101" t="s">
        <v>240</v>
      </c>
      <c r="H16" s="106">
        <v>1</v>
      </c>
      <c r="I16" s="107">
        <v>33.26</v>
      </c>
      <c r="J16" s="111">
        <v>3</v>
      </c>
      <c r="K16" s="128" t="s">
        <v>1294</v>
      </c>
      <c r="L16" s="129">
        <v>0.25</v>
      </c>
      <c r="M16" s="41">
        <f>I16*(1-$B$10)</f>
        <v>33.26</v>
      </c>
      <c r="N16" s="15"/>
      <c r="O16" s="53">
        <f>IF(N16&gt;=J16,(N16*M16),(N16*I16)*(1-B$10))</f>
        <v>0</v>
      </c>
      <c r="P16" s="241" t="s">
        <v>1448</v>
      </c>
    </row>
    <row r="17" spans="1:17" s="242" customFormat="1" ht="130" customHeight="1">
      <c r="A17" s="123">
        <v>3</v>
      </c>
      <c r="B17" s="84" t="s">
        <v>278</v>
      </c>
      <c r="C17" s="126" t="s">
        <v>23</v>
      </c>
      <c r="D17" s="76" t="s">
        <v>39</v>
      </c>
      <c r="E17" s="120" t="s">
        <v>39</v>
      </c>
      <c r="F17" s="121" t="s">
        <v>147</v>
      </c>
      <c r="G17" s="101" t="s">
        <v>241</v>
      </c>
      <c r="H17" s="106">
        <v>1</v>
      </c>
      <c r="I17" s="107">
        <v>20.63</v>
      </c>
      <c r="J17" s="111">
        <v>3</v>
      </c>
      <c r="K17" s="128" t="s">
        <v>1294</v>
      </c>
      <c r="L17" s="129">
        <v>0.25</v>
      </c>
      <c r="M17" s="41">
        <f t="shared" ref="M17:M26" si="0">(I17*(1-L17))</f>
        <v>15.4725</v>
      </c>
      <c r="N17" s="15"/>
      <c r="O17" s="53">
        <f t="shared" ref="O17:O80" si="1">IF(N17&gt;=J17,(N17*M17),(N17*I17)*(1-B$10))</f>
        <v>0</v>
      </c>
      <c r="P17" s="241" t="s">
        <v>1448</v>
      </c>
      <c r="Q17" s="243"/>
    </row>
    <row r="18" spans="1:17" s="242" customFormat="1" ht="130" customHeight="1">
      <c r="A18" s="123">
        <v>3</v>
      </c>
      <c r="B18" s="84" t="s">
        <v>278</v>
      </c>
      <c r="C18" s="126" t="s">
        <v>23</v>
      </c>
      <c r="D18" s="76" t="s">
        <v>40</v>
      </c>
      <c r="E18" s="244" t="s">
        <v>40</v>
      </c>
      <c r="F18" s="121" t="s">
        <v>1434</v>
      </c>
      <c r="G18" s="245" t="s">
        <v>242</v>
      </c>
      <c r="H18" s="106">
        <v>1</v>
      </c>
      <c r="I18" s="107">
        <v>20.63</v>
      </c>
      <c r="J18" s="111">
        <v>3</v>
      </c>
      <c r="K18" s="128" t="s">
        <v>1294</v>
      </c>
      <c r="L18" s="129">
        <v>0.25</v>
      </c>
      <c r="M18" s="41">
        <f t="shared" si="0"/>
        <v>15.4725</v>
      </c>
      <c r="N18" s="15"/>
      <c r="O18" s="53">
        <f t="shared" si="1"/>
        <v>0</v>
      </c>
      <c r="P18" s="241" t="s">
        <v>1448</v>
      </c>
    </row>
    <row r="19" spans="1:17" s="242" customFormat="1" ht="130" customHeight="1">
      <c r="A19" s="123">
        <v>3</v>
      </c>
      <c r="B19" s="84" t="s">
        <v>278</v>
      </c>
      <c r="C19" s="126" t="s">
        <v>23</v>
      </c>
      <c r="D19" s="76" t="s">
        <v>41</v>
      </c>
      <c r="E19" s="244" t="s">
        <v>41</v>
      </c>
      <c r="F19" s="121" t="s">
        <v>1437</v>
      </c>
      <c r="G19" s="245" t="s">
        <v>243</v>
      </c>
      <c r="H19" s="106">
        <v>1</v>
      </c>
      <c r="I19" s="107">
        <v>20.63</v>
      </c>
      <c r="J19" s="111">
        <v>3</v>
      </c>
      <c r="K19" s="128" t="s">
        <v>1294</v>
      </c>
      <c r="L19" s="129">
        <v>0.25</v>
      </c>
      <c r="M19" s="41">
        <f t="shared" si="0"/>
        <v>15.4725</v>
      </c>
      <c r="N19" s="15"/>
      <c r="O19" s="53">
        <f t="shared" si="1"/>
        <v>0</v>
      </c>
      <c r="P19" s="241" t="s">
        <v>1448</v>
      </c>
    </row>
    <row r="20" spans="1:17" s="242" customFormat="1" ht="130" customHeight="1">
      <c r="A20" s="123">
        <v>3</v>
      </c>
      <c r="B20" s="84" t="s">
        <v>278</v>
      </c>
      <c r="C20" s="126" t="s">
        <v>23</v>
      </c>
      <c r="D20" s="76" t="s">
        <v>42</v>
      </c>
      <c r="E20" s="246" t="s">
        <v>42</v>
      </c>
      <c r="F20" s="121" t="s">
        <v>1435</v>
      </c>
      <c r="G20" s="245" t="s">
        <v>244</v>
      </c>
      <c r="H20" s="106">
        <v>1</v>
      </c>
      <c r="I20" s="107">
        <v>20.63</v>
      </c>
      <c r="J20" s="111">
        <v>3</v>
      </c>
      <c r="K20" s="128" t="s">
        <v>1294</v>
      </c>
      <c r="L20" s="129">
        <v>0.25</v>
      </c>
      <c r="M20" s="41">
        <f t="shared" si="0"/>
        <v>15.4725</v>
      </c>
      <c r="N20" s="15"/>
      <c r="O20" s="53">
        <f t="shared" si="1"/>
        <v>0</v>
      </c>
      <c r="P20" s="241" t="s">
        <v>1448</v>
      </c>
    </row>
    <row r="21" spans="1:17" s="242" customFormat="1" ht="130" customHeight="1">
      <c r="A21" s="123">
        <v>3</v>
      </c>
      <c r="B21" s="84" t="s">
        <v>278</v>
      </c>
      <c r="C21" s="126" t="s">
        <v>23</v>
      </c>
      <c r="D21" s="76" t="s">
        <v>43</v>
      </c>
      <c r="E21" s="246" t="s">
        <v>43</v>
      </c>
      <c r="F21" s="121" t="s">
        <v>1436</v>
      </c>
      <c r="G21" s="245" t="s">
        <v>245</v>
      </c>
      <c r="H21" s="106">
        <v>1</v>
      </c>
      <c r="I21" s="107">
        <v>20.63</v>
      </c>
      <c r="J21" s="111">
        <v>3</v>
      </c>
      <c r="K21" s="128" t="s">
        <v>1294</v>
      </c>
      <c r="L21" s="129">
        <v>0.25</v>
      </c>
      <c r="M21" s="41">
        <f t="shared" si="0"/>
        <v>15.4725</v>
      </c>
      <c r="N21" s="15"/>
      <c r="O21" s="53">
        <f t="shared" si="1"/>
        <v>0</v>
      </c>
      <c r="P21" s="241" t="s">
        <v>1448</v>
      </c>
    </row>
    <row r="22" spans="1:17" s="242" customFormat="1" ht="130" customHeight="1">
      <c r="A22" s="123" t="s">
        <v>269</v>
      </c>
      <c r="B22" s="84" t="s">
        <v>278</v>
      </c>
      <c r="C22" s="126" t="s">
        <v>23</v>
      </c>
      <c r="D22" s="76" t="s">
        <v>44</v>
      </c>
      <c r="E22" s="246" t="s">
        <v>44</v>
      </c>
      <c r="F22" s="121" t="s">
        <v>148</v>
      </c>
      <c r="G22" s="245" t="s">
        <v>1511</v>
      </c>
      <c r="H22" s="106">
        <v>1</v>
      </c>
      <c r="I22" s="107">
        <v>70.739999999999995</v>
      </c>
      <c r="J22" s="111">
        <v>3</v>
      </c>
      <c r="K22" s="128" t="s">
        <v>1294</v>
      </c>
      <c r="L22" s="129">
        <v>0.25</v>
      </c>
      <c r="M22" s="41">
        <f t="shared" si="0"/>
        <v>53.054999999999993</v>
      </c>
      <c r="N22" s="15"/>
      <c r="O22" s="53">
        <f t="shared" si="1"/>
        <v>0</v>
      </c>
    </row>
    <row r="23" spans="1:17" s="242" customFormat="1" ht="130" customHeight="1" collapsed="1">
      <c r="A23" s="124">
        <v>3</v>
      </c>
      <c r="B23" s="84" t="s">
        <v>278</v>
      </c>
      <c r="C23" s="126" t="s">
        <v>23</v>
      </c>
      <c r="D23" s="76" t="s">
        <v>45</v>
      </c>
      <c r="E23" s="87" t="s">
        <v>45</v>
      </c>
      <c r="F23" s="93" t="s">
        <v>149</v>
      </c>
      <c r="G23" s="245" t="s">
        <v>1512</v>
      </c>
      <c r="H23" s="106">
        <v>1</v>
      </c>
      <c r="I23" s="107">
        <v>43.65</v>
      </c>
      <c r="J23" s="112">
        <v>3</v>
      </c>
      <c r="K23" s="128" t="s">
        <v>1294</v>
      </c>
      <c r="L23" s="129">
        <v>0.25</v>
      </c>
      <c r="M23" s="41">
        <f t="shared" si="0"/>
        <v>32.737499999999997</v>
      </c>
      <c r="N23" s="15"/>
      <c r="O23" s="53">
        <f t="shared" si="1"/>
        <v>0</v>
      </c>
    </row>
    <row r="24" spans="1:17" s="242" customFormat="1" ht="130" customHeight="1">
      <c r="A24" s="124">
        <v>3</v>
      </c>
      <c r="B24" s="84" t="s">
        <v>278</v>
      </c>
      <c r="C24" s="126" t="s">
        <v>23</v>
      </c>
      <c r="D24" s="76" t="s">
        <v>46</v>
      </c>
      <c r="E24" s="84" t="s">
        <v>46</v>
      </c>
      <c r="F24" s="92" t="s">
        <v>150</v>
      </c>
      <c r="G24" s="245" t="s">
        <v>1513</v>
      </c>
      <c r="H24" s="106">
        <v>1</v>
      </c>
      <c r="I24" s="107">
        <v>54.89</v>
      </c>
      <c r="J24" s="112">
        <v>3</v>
      </c>
      <c r="K24" s="128" t="s">
        <v>1294</v>
      </c>
      <c r="L24" s="129">
        <v>0.25</v>
      </c>
      <c r="M24" s="41">
        <f t="shared" si="0"/>
        <v>41.167500000000004</v>
      </c>
      <c r="N24" s="15"/>
      <c r="O24" s="53">
        <f t="shared" si="1"/>
        <v>0</v>
      </c>
    </row>
    <row r="25" spans="1:17" s="242" customFormat="1" ht="130" customHeight="1">
      <c r="A25" s="124">
        <v>3</v>
      </c>
      <c r="B25" s="84" t="s">
        <v>278</v>
      </c>
      <c r="C25" s="126" t="s">
        <v>23</v>
      </c>
      <c r="D25" s="76" t="s">
        <v>47</v>
      </c>
      <c r="E25" s="87" t="s">
        <v>47</v>
      </c>
      <c r="F25" s="93" t="s">
        <v>151</v>
      </c>
      <c r="G25" s="245" t="s">
        <v>1514</v>
      </c>
      <c r="H25" s="106">
        <v>1</v>
      </c>
      <c r="I25" s="107">
        <v>84.61</v>
      </c>
      <c r="J25" s="112">
        <v>3</v>
      </c>
      <c r="K25" s="128" t="s">
        <v>1294</v>
      </c>
      <c r="L25" s="129">
        <v>0.25</v>
      </c>
      <c r="M25" s="41">
        <f t="shared" si="0"/>
        <v>63.457499999999996</v>
      </c>
      <c r="N25" s="15"/>
      <c r="O25" s="53">
        <f t="shared" si="1"/>
        <v>0</v>
      </c>
    </row>
    <row r="26" spans="1:17" s="242" customFormat="1" ht="130" customHeight="1">
      <c r="A26" s="124">
        <v>3</v>
      </c>
      <c r="B26" s="84" t="s">
        <v>278</v>
      </c>
      <c r="C26" s="126" t="s">
        <v>23</v>
      </c>
      <c r="D26" s="76" t="s">
        <v>48</v>
      </c>
      <c r="E26" s="87" t="s">
        <v>48</v>
      </c>
      <c r="F26" s="93" t="s">
        <v>152</v>
      </c>
      <c r="G26" s="245" t="s">
        <v>1515</v>
      </c>
      <c r="H26" s="106">
        <v>1</v>
      </c>
      <c r="I26" s="108">
        <v>43.65</v>
      </c>
      <c r="J26" s="112">
        <v>3</v>
      </c>
      <c r="K26" s="128" t="s">
        <v>1294</v>
      </c>
      <c r="L26" s="130">
        <v>0.25</v>
      </c>
      <c r="M26" s="41">
        <f t="shared" si="0"/>
        <v>32.737499999999997</v>
      </c>
      <c r="N26" s="15"/>
      <c r="O26" s="53">
        <f t="shared" si="1"/>
        <v>0</v>
      </c>
    </row>
    <row r="27" spans="1:17" s="242" customFormat="1" ht="130" customHeight="1">
      <c r="A27" s="124">
        <v>3</v>
      </c>
      <c r="B27" s="84" t="s">
        <v>278</v>
      </c>
      <c r="C27" s="126" t="s">
        <v>23</v>
      </c>
      <c r="D27" s="76" t="s">
        <v>1452</v>
      </c>
      <c r="E27" s="87" t="s">
        <v>1452</v>
      </c>
      <c r="F27" s="93" t="s">
        <v>1451</v>
      </c>
      <c r="G27" s="245" t="s">
        <v>1594</v>
      </c>
      <c r="H27" s="106">
        <v>1</v>
      </c>
      <c r="I27" s="108">
        <v>64.27</v>
      </c>
      <c r="J27" s="112">
        <v>3</v>
      </c>
      <c r="K27" s="128" t="s">
        <v>1294</v>
      </c>
      <c r="L27" s="130">
        <v>0.25</v>
      </c>
      <c r="M27" s="41">
        <f t="shared" ref="M27:M28" si="2">(I27*(1-L27))</f>
        <v>48.202500000000001</v>
      </c>
      <c r="N27" s="15"/>
      <c r="O27" s="53">
        <f t="shared" si="1"/>
        <v>0</v>
      </c>
    </row>
    <row r="28" spans="1:17" s="242" customFormat="1" ht="130" customHeight="1">
      <c r="A28" s="124">
        <v>3</v>
      </c>
      <c r="B28" s="84" t="s">
        <v>278</v>
      </c>
      <c r="C28" s="126" t="s">
        <v>23</v>
      </c>
      <c r="D28" s="76" t="s">
        <v>1450</v>
      </c>
      <c r="E28" s="87" t="s">
        <v>1450</v>
      </c>
      <c r="F28" s="93" t="s">
        <v>1449</v>
      </c>
      <c r="G28" s="245" t="s">
        <v>1595</v>
      </c>
      <c r="H28" s="106">
        <v>1</v>
      </c>
      <c r="I28" s="108">
        <v>91.94</v>
      </c>
      <c r="J28" s="112">
        <v>3</v>
      </c>
      <c r="K28" s="128" t="s">
        <v>1294</v>
      </c>
      <c r="L28" s="130">
        <v>0.25</v>
      </c>
      <c r="M28" s="41">
        <f t="shared" si="2"/>
        <v>68.954999999999998</v>
      </c>
      <c r="N28" s="15"/>
      <c r="O28" s="53">
        <f t="shared" si="1"/>
        <v>0</v>
      </c>
    </row>
    <row r="29" spans="1:17" s="242" customFormat="1" ht="130" customHeight="1">
      <c r="A29" s="124">
        <v>3</v>
      </c>
      <c r="B29" s="84" t="s">
        <v>278</v>
      </c>
      <c r="C29" s="126" t="s">
        <v>23</v>
      </c>
      <c r="D29" s="76" t="s">
        <v>49</v>
      </c>
      <c r="E29" s="87" t="s">
        <v>49</v>
      </c>
      <c r="F29" s="93" t="s">
        <v>153</v>
      </c>
      <c r="G29" s="245" t="s">
        <v>1516</v>
      </c>
      <c r="H29" s="106">
        <v>1</v>
      </c>
      <c r="I29" s="107">
        <v>11.23</v>
      </c>
      <c r="J29" s="112">
        <v>3</v>
      </c>
      <c r="K29" s="128" t="s">
        <v>1294</v>
      </c>
      <c r="L29" s="129">
        <v>0.25</v>
      </c>
      <c r="M29" s="41">
        <f>(I29*(1-L29))</f>
        <v>8.4224999999999994</v>
      </c>
      <c r="N29" s="15"/>
      <c r="O29" s="53">
        <f t="shared" si="1"/>
        <v>0</v>
      </c>
    </row>
    <row r="30" spans="1:17" s="242" customFormat="1" ht="130" customHeight="1">
      <c r="A30" s="239" t="s">
        <v>1507</v>
      </c>
      <c r="B30" s="240"/>
      <c r="C30" s="240"/>
      <c r="D30" s="239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</row>
    <row r="31" spans="1:17" s="242" customFormat="1" ht="130" customHeight="1">
      <c r="A31" s="123">
        <v>4</v>
      </c>
      <c r="B31" s="84" t="s">
        <v>277</v>
      </c>
      <c r="C31" s="126" t="s">
        <v>23</v>
      </c>
      <c r="D31" s="76" t="s">
        <v>66</v>
      </c>
      <c r="E31" s="84" t="s">
        <v>66</v>
      </c>
      <c r="F31" s="92" t="s">
        <v>170</v>
      </c>
      <c r="G31" s="104" t="s">
        <v>1517</v>
      </c>
      <c r="H31" s="106">
        <v>1</v>
      </c>
      <c r="I31" s="107">
        <v>53.56</v>
      </c>
      <c r="J31" s="133">
        <v>12</v>
      </c>
      <c r="K31" s="128" t="s">
        <v>1294</v>
      </c>
      <c r="L31" s="129">
        <v>0.45</v>
      </c>
      <c r="M31" s="41">
        <f t="shared" ref="M31:M48" si="3">(I31*(1-L31))</f>
        <v>29.458000000000002</v>
      </c>
      <c r="N31" s="15"/>
      <c r="O31" s="53">
        <f t="shared" si="1"/>
        <v>0</v>
      </c>
    </row>
    <row r="32" spans="1:17" s="242" customFormat="1" ht="130" customHeight="1">
      <c r="A32" s="124">
        <v>4</v>
      </c>
      <c r="B32" s="84" t="s">
        <v>277</v>
      </c>
      <c r="C32" s="126" t="s">
        <v>23</v>
      </c>
      <c r="D32" s="76" t="s">
        <v>50</v>
      </c>
      <c r="E32" s="87" t="s">
        <v>50</v>
      </c>
      <c r="F32" s="93" t="s">
        <v>154</v>
      </c>
      <c r="G32" s="102" t="s">
        <v>1518</v>
      </c>
      <c r="H32" s="106">
        <v>1</v>
      </c>
      <c r="I32" s="107">
        <v>10.79</v>
      </c>
      <c r="J32" s="113">
        <v>5</v>
      </c>
      <c r="K32" s="128" t="s">
        <v>1294</v>
      </c>
      <c r="L32" s="129">
        <v>0.25</v>
      </c>
      <c r="M32" s="41">
        <f t="shared" si="3"/>
        <v>8.0924999999999994</v>
      </c>
      <c r="N32" s="15"/>
      <c r="O32" s="53">
        <f t="shared" si="1"/>
        <v>0</v>
      </c>
    </row>
    <row r="33" spans="1:15" s="242" customFormat="1" ht="130" customHeight="1">
      <c r="A33" s="123">
        <v>4</v>
      </c>
      <c r="B33" s="84" t="s">
        <v>277</v>
      </c>
      <c r="C33" s="126" t="s">
        <v>23</v>
      </c>
      <c r="D33" s="76" t="s">
        <v>51</v>
      </c>
      <c r="E33" s="88" t="s">
        <v>51</v>
      </c>
      <c r="F33" s="94" t="s">
        <v>155</v>
      </c>
      <c r="G33" s="102" t="s">
        <v>1519</v>
      </c>
      <c r="H33" s="106">
        <v>1</v>
      </c>
      <c r="I33" s="107">
        <v>10.79</v>
      </c>
      <c r="J33" s="113">
        <v>5</v>
      </c>
      <c r="K33" s="128" t="s">
        <v>1294</v>
      </c>
      <c r="L33" s="129">
        <v>0.25</v>
      </c>
      <c r="M33" s="41">
        <f t="shared" si="3"/>
        <v>8.0924999999999994</v>
      </c>
      <c r="N33" s="15"/>
      <c r="O33" s="53">
        <f t="shared" si="1"/>
        <v>0</v>
      </c>
    </row>
    <row r="34" spans="1:15" s="242" customFormat="1" ht="130" customHeight="1">
      <c r="A34" s="123">
        <v>4</v>
      </c>
      <c r="B34" s="84" t="s">
        <v>277</v>
      </c>
      <c r="C34" s="126" t="s">
        <v>23</v>
      </c>
      <c r="D34" s="76" t="s">
        <v>52</v>
      </c>
      <c r="E34" s="88" t="s">
        <v>52</v>
      </c>
      <c r="F34" s="94" t="s">
        <v>156</v>
      </c>
      <c r="G34" s="102" t="s">
        <v>1520</v>
      </c>
      <c r="H34" s="106">
        <v>1</v>
      </c>
      <c r="I34" s="107">
        <v>10.79</v>
      </c>
      <c r="J34" s="113">
        <v>5</v>
      </c>
      <c r="K34" s="128" t="s">
        <v>1294</v>
      </c>
      <c r="L34" s="129">
        <v>0.25</v>
      </c>
      <c r="M34" s="41">
        <f t="shared" si="3"/>
        <v>8.0924999999999994</v>
      </c>
      <c r="N34" s="15"/>
      <c r="O34" s="53">
        <f t="shared" si="1"/>
        <v>0</v>
      </c>
    </row>
    <row r="35" spans="1:15" s="242" customFormat="1" ht="130" customHeight="1">
      <c r="A35" s="123">
        <v>4</v>
      </c>
      <c r="B35" s="84" t="s">
        <v>277</v>
      </c>
      <c r="C35" s="126" t="s">
        <v>23</v>
      </c>
      <c r="D35" s="76" t="s">
        <v>53</v>
      </c>
      <c r="E35" s="89" t="s">
        <v>53</v>
      </c>
      <c r="F35" s="95" t="s">
        <v>157</v>
      </c>
      <c r="G35" s="103" t="s">
        <v>1521</v>
      </c>
      <c r="H35" s="106">
        <v>1</v>
      </c>
      <c r="I35" s="107">
        <v>10.79</v>
      </c>
      <c r="J35" s="114">
        <v>5</v>
      </c>
      <c r="K35" s="128" t="s">
        <v>1294</v>
      </c>
      <c r="L35" s="129">
        <v>0.25</v>
      </c>
      <c r="M35" s="41">
        <f t="shared" si="3"/>
        <v>8.0924999999999994</v>
      </c>
      <c r="N35" s="15"/>
      <c r="O35" s="53">
        <f t="shared" si="1"/>
        <v>0</v>
      </c>
    </row>
    <row r="36" spans="1:15" s="242" customFormat="1" ht="130" customHeight="1">
      <c r="A36" s="123">
        <v>4</v>
      </c>
      <c r="B36" s="84" t="s">
        <v>277</v>
      </c>
      <c r="C36" s="126" t="s">
        <v>23</v>
      </c>
      <c r="D36" s="76" t="s">
        <v>54</v>
      </c>
      <c r="E36" s="84" t="s">
        <v>54</v>
      </c>
      <c r="F36" s="96" t="s">
        <v>158</v>
      </c>
      <c r="G36" s="104" t="s">
        <v>1522</v>
      </c>
      <c r="H36" s="106">
        <v>1</v>
      </c>
      <c r="I36" s="107">
        <v>12</v>
      </c>
      <c r="J36" s="112">
        <v>10</v>
      </c>
      <c r="K36" s="128" t="s">
        <v>1294</v>
      </c>
      <c r="L36" s="129">
        <v>0.25</v>
      </c>
      <c r="M36" s="41">
        <f t="shared" si="3"/>
        <v>9</v>
      </c>
      <c r="N36" s="15"/>
      <c r="O36" s="53">
        <f t="shared" si="1"/>
        <v>0</v>
      </c>
    </row>
    <row r="37" spans="1:15" s="242" customFormat="1" ht="130" customHeight="1">
      <c r="A37" s="123">
        <v>4</v>
      </c>
      <c r="B37" s="84" t="s">
        <v>277</v>
      </c>
      <c r="C37" s="126" t="s">
        <v>23</v>
      </c>
      <c r="D37" s="76" t="s">
        <v>55</v>
      </c>
      <c r="E37" s="84" t="s">
        <v>55</v>
      </c>
      <c r="F37" s="92" t="s">
        <v>159</v>
      </c>
      <c r="G37" s="104" t="s">
        <v>1523</v>
      </c>
      <c r="H37" s="106">
        <v>1</v>
      </c>
      <c r="I37" s="107">
        <v>17.34</v>
      </c>
      <c r="J37" s="112">
        <v>5</v>
      </c>
      <c r="K37" s="128" t="s">
        <v>1294</v>
      </c>
      <c r="L37" s="129">
        <v>0.25</v>
      </c>
      <c r="M37" s="41">
        <f t="shared" si="3"/>
        <v>13.004999999999999</v>
      </c>
      <c r="N37" s="15"/>
      <c r="O37" s="53">
        <f t="shared" si="1"/>
        <v>0</v>
      </c>
    </row>
    <row r="38" spans="1:15" s="242" customFormat="1" ht="130" customHeight="1">
      <c r="A38" s="123">
        <v>4</v>
      </c>
      <c r="B38" s="84" t="s">
        <v>277</v>
      </c>
      <c r="C38" s="126" t="s">
        <v>23</v>
      </c>
      <c r="D38" s="76" t="s">
        <v>56</v>
      </c>
      <c r="E38" s="84" t="s">
        <v>56</v>
      </c>
      <c r="F38" s="92" t="s">
        <v>160</v>
      </c>
      <c r="G38" s="104" t="s">
        <v>1524</v>
      </c>
      <c r="H38" s="106">
        <v>1</v>
      </c>
      <c r="I38" s="107">
        <v>16.97</v>
      </c>
      <c r="J38" s="112">
        <v>5</v>
      </c>
      <c r="K38" s="128" t="s">
        <v>1294</v>
      </c>
      <c r="L38" s="129">
        <v>0.25</v>
      </c>
      <c r="M38" s="41">
        <f t="shared" si="3"/>
        <v>12.727499999999999</v>
      </c>
      <c r="N38" s="15"/>
      <c r="O38" s="53">
        <f t="shared" si="1"/>
        <v>0</v>
      </c>
    </row>
    <row r="39" spans="1:15" s="242" customFormat="1" ht="130" customHeight="1">
      <c r="A39" s="123">
        <v>4</v>
      </c>
      <c r="B39" s="84" t="s">
        <v>277</v>
      </c>
      <c r="C39" s="126" t="s">
        <v>23</v>
      </c>
      <c r="D39" s="76" t="s">
        <v>57</v>
      </c>
      <c r="E39" s="84" t="s">
        <v>57</v>
      </c>
      <c r="F39" s="92" t="s">
        <v>161</v>
      </c>
      <c r="G39" s="104" t="s">
        <v>1525</v>
      </c>
      <c r="H39" s="106">
        <v>1</v>
      </c>
      <c r="I39" s="107">
        <v>26.73</v>
      </c>
      <c r="J39" s="112">
        <v>5</v>
      </c>
      <c r="K39" s="128" t="s">
        <v>1294</v>
      </c>
      <c r="L39" s="129">
        <v>0.25</v>
      </c>
      <c r="M39" s="41">
        <f t="shared" si="3"/>
        <v>20.047499999999999</v>
      </c>
      <c r="N39" s="15"/>
      <c r="O39" s="53">
        <f t="shared" si="1"/>
        <v>0</v>
      </c>
    </row>
    <row r="40" spans="1:15" s="242" customFormat="1" ht="130" customHeight="1">
      <c r="A40" s="123">
        <v>4</v>
      </c>
      <c r="B40" s="84" t="s">
        <v>277</v>
      </c>
      <c r="C40" s="126" t="s">
        <v>23</v>
      </c>
      <c r="D40" s="76" t="s">
        <v>58</v>
      </c>
      <c r="E40" s="84" t="s">
        <v>58</v>
      </c>
      <c r="F40" s="92" t="s">
        <v>162</v>
      </c>
      <c r="G40" s="104" t="s">
        <v>1526</v>
      </c>
      <c r="H40" s="106">
        <v>1</v>
      </c>
      <c r="I40" s="107">
        <v>21.38</v>
      </c>
      <c r="J40" s="112">
        <v>5</v>
      </c>
      <c r="K40" s="128" t="s">
        <v>1294</v>
      </c>
      <c r="L40" s="129">
        <v>0.25</v>
      </c>
      <c r="M40" s="41">
        <f t="shared" si="3"/>
        <v>16.035</v>
      </c>
      <c r="N40" s="15"/>
      <c r="O40" s="53">
        <f t="shared" si="1"/>
        <v>0</v>
      </c>
    </row>
    <row r="41" spans="1:15" s="242" customFormat="1" ht="130" customHeight="1">
      <c r="A41" s="123">
        <v>4</v>
      </c>
      <c r="B41" s="84" t="s">
        <v>277</v>
      </c>
      <c r="C41" s="126" t="s">
        <v>23</v>
      </c>
      <c r="D41" s="76" t="s">
        <v>59</v>
      </c>
      <c r="E41" s="84" t="s">
        <v>59</v>
      </c>
      <c r="F41" s="92" t="s">
        <v>163</v>
      </c>
      <c r="G41" s="104" t="s">
        <v>1527</v>
      </c>
      <c r="H41" s="106">
        <v>1</v>
      </c>
      <c r="I41" s="107">
        <v>22.11</v>
      </c>
      <c r="J41" s="112">
        <v>5</v>
      </c>
      <c r="K41" s="128" t="s">
        <v>1294</v>
      </c>
      <c r="L41" s="129">
        <v>0.25</v>
      </c>
      <c r="M41" s="41">
        <f t="shared" si="3"/>
        <v>16.5825</v>
      </c>
      <c r="N41" s="15"/>
      <c r="O41" s="53">
        <f t="shared" si="1"/>
        <v>0</v>
      </c>
    </row>
    <row r="42" spans="1:15" s="242" customFormat="1" ht="130" customHeight="1">
      <c r="A42" s="123">
        <v>4</v>
      </c>
      <c r="B42" s="84" t="s">
        <v>277</v>
      </c>
      <c r="C42" s="126" t="s">
        <v>23</v>
      </c>
      <c r="D42" s="76" t="s">
        <v>60</v>
      </c>
      <c r="E42" s="84" t="s">
        <v>60</v>
      </c>
      <c r="F42" s="92" t="s">
        <v>164</v>
      </c>
      <c r="G42" s="104" t="s">
        <v>1528</v>
      </c>
      <c r="H42" s="106">
        <v>1</v>
      </c>
      <c r="I42" s="107">
        <v>46.84</v>
      </c>
      <c r="J42" s="112">
        <v>3</v>
      </c>
      <c r="K42" s="128" t="s">
        <v>1294</v>
      </c>
      <c r="L42" s="129">
        <v>0.25</v>
      </c>
      <c r="M42" s="41">
        <f t="shared" si="3"/>
        <v>35.130000000000003</v>
      </c>
      <c r="N42" s="15"/>
      <c r="O42" s="53">
        <f t="shared" si="1"/>
        <v>0</v>
      </c>
    </row>
    <row r="43" spans="1:15" s="242" customFormat="1" ht="130" customHeight="1">
      <c r="A43" s="123">
        <v>4</v>
      </c>
      <c r="B43" s="84" t="s">
        <v>277</v>
      </c>
      <c r="C43" s="126" t="s">
        <v>23</v>
      </c>
      <c r="D43" s="76" t="s">
        <v>61</v>
      </c>
      <c r="E43" s="84" t="s">
        <v>61</v>
      </c>
      <c r="F43" s="92" t="s">
        <v>165</v>
      </c>
      <c r="G43" s="104" t="s">
        <v>1529</v>
      </c>
      <c r="H43" s="106">
        <v>1</v>
      </c>
      <c r="I43" s="107">
        <v>34.76</v>
      </c>
      <c r="J43" s="112">
        <v>3</v>
      </c>
      <c r="K43" s="128" t="s">
        <v>1294</v>
      </c>
      <c r="L43" s="129">
        <v>0.25</v>
      </c>
      <c r="M43" s="41">
        <f t="shared" si="3"/>
        <v>26.07</v>
      </c>
      <c r="N43" s="15"/>
      <c r="O43" s="53">
        <f t="shared" si="1"/>
        <v>0</v>
      </c>
    </row>
    <row r="44" spans="1:15" s="242" customFormat="1" ht="130" customHeight="1">
      <c r="A44" s="123">
        <v>4</v>
      </c>
      <c r="B44" s="84" t="s">
        <v>277</v>
      </c>
      <c r="C44" s="126" t="s">
        <v>23</v>
      </c>
      <c r="D44" s="76" t="s">
        <v>62</v>
      </c>
      <c r="E44" s="84" t="s">
        <v>62</v>
      </c>
      <c r="F44" s="92" t="s">
        <v>166</v>
      </c>
      <c r="G44" s="104" t="s">
        <v>1530</v>
      </c>
      <c r="H44" s="106">
        <v>1</v>
      </c>
      <c r="I44" s="107">
        <v>23.5</v>
      </c>
      <c r="J44" s="112">
        <v>5</v>
      </c>
      <c r="K44" s="128" t="s">
        <v>1294</v>
      </c>
      <c r="L44" s="129">
        <v>0.25</v>
      </c>
      <c r="M44" s="41">
        <f t="shared" si="3"/>
        <v>17.625</v>
      </c>
      <c r="N44" s="15"/>
      <c r="O44" s="53">
        <f t="shared" si="1"/>
        <v>0</v>
      </c>
    </row>
    <row r="45" spans="1:15" s="242" customFormat="1" ht="130" customHeight="1">
      <c r="A45" s="123">
        <v>4</v>
      </c>
      <c r="B45" s="84" t="s">
        <v>277</v>
      </c>
      <c r="C45" s="126" t="s">
        <v>23</v>
      </c>
      <c r="D45" s="76" t="s">
        <v>63</v>
      </c>
      <c r="E45" s="84" t="s">
        <v>63</v>
      </c>
      <c r="F45" s="92" t="s">
        <v>167</v>
      </c>
      <c r="G45" s="104" t="s">
        <v>1531</v>
      </c>
      <c r="H45" s="106">
        <v>1</v>
      </c>
      <c r="I45" s="107">
        <v>28.17</v>
      </c>
      <c r="J45" s="112">
        <v>5</v>
      </c>
      <c r="K45" s="128" t="s">
        <v>1294</v>
      </c>
      <c r="L45" s="129">
        <v>0.25</v>
      </c>
      <c r="M45" s="41">
        <f t="shared" si="3"/>
        <v>21.127500000000001</v>
      </c>
      <c r="N45" s="15"/>
      <c r="O45" s="53">
        <f t="shared" si="1"/>
        <v>0</v>
      </c>
    </row>
    <row r="46" spans="1:15" s="242" customFormat="1" ht="130" customHeight="1">
      <c r="A46" s="123" t="s">
        <v>272</v>
      </c>
      <c r="B46" s="84" t="s">
        <v>277</v>
      </c>
      <c r="C46" s="126" t="s">
        <v>23</v>
      </c>
      <c r="D46" s="76" t="s">
        <v>24</v>
      </c>
      <c r="E46" s="84" t="s">
        <v>24</v>
      </c>
      <c r="F46" s="92" t="s">
        <v>25</v>
      </c>
      <c r="G46" s="104" t="s">
        <v>1532</v>
      </c>
      <c r="H46" s="106">
        <v>1</v>
      </c>
      <c r="I46" s="107">
        <v>144.01</v>
      </c>
      <c r="J46" s="112">
        <v>1</v>
      </c>
      <c r="K46" s="128" t="s">
        <v>1294</v>
      </c>
      <c r="L46" s="129">
        <v>0.25</v>
      </c>
      <c r="M46" s="41">
        <f t="shared" si="3"/>
        <v>108.00749999999999</v>
      </c>
      <c r="N46" s="15"/>
      <c r="O46" s="53">
        <f t="shared" si="1"/>
        <v>0</v>
      </c>
    </row>
    <row r="47" spans="1:15" s="242" customFormat="1" ht="130" customHeight="1" collapsed="1">
      <c r="A47" s="124">
        <v>4</v>
      </c>
      <c r="B47" s="84" t="s">
        <v>277</v>
      </c>
      <c r="C47" s="126" t="s">
        <v>23</v>
      </c>
      <c r="D47" s="76" t="s">
        <v>64</v>
      </c>
      <c r="E47" s="87" t="s">
        <v>64</v>
      </c>
      <c r="F47" s="93" t="s">
        <v>168</v>
      </c>
      <c r="G47" s="104" t="s">
        <v>1533</v>
      </c>
      <c r="H47" s="106">
        <v>1</v>
      </c>
      <c r="I47" s="107">
        <v>13.79</v>
      </c>
      <c r="J47" s="112">
        <v>5</v>
      </c>
      <c r="K47" s="128" t="s">
        <v>1294</v>
      </c>
      <c r="L47" s="129">
        <v>0.25</v>
      </c>
      <c r="M47" s="41">
        <f t="shared" si="3"/>
        <v>10.342499999999999</v>
      </c>
      <c r="N47" s="15"/>
      <c r="O47" s="53">
        <f t="shared" si="1"/>
        <v>0</v>
      </c>
    </row>
    <row r="48" spans="1:15" s="242" customFormat="1" ht="130" customHeight="1" collapsed="1">
      <c r="A48" s="124">
        <v>4</v>
      </c>
      <c r="B48" s="84" t="s">
        <v>277</v>
      </c>
      <c r="C48" s="126" t="s">
        <v>23</v>
      </c>
      <c r="D48" s="76" t="s">
        <v>65</v>
      </c>
      <c r="E48" s="87" t="s">
        <v>65</v>
      </c>
      <c r="F48" s="93" t="s">
        <v>169</v>
      </c>
      <c r="G48" s="104" t="s">
        <v>1534</v>
      </c>
      <c r="H48" s="106">
        <v>1</v>
      </c>
      <c r="I48" s="107">
        <v>17.62</v>
      </c>
      <c r="J48" s="112">
        <v>5</v>
      </c>
      <c r="K48" s="128" t="s">
        <v>1294</v>
      </c>
      <c r="L48" s="129">
        <v>0.25</v>
      </c>
      <c r="M48" s="41">
        <f t="shared" si="3"/>
        <v>13.215</v>
      </c>
      <c r="N48" s="15"/>
      <c r="O48" s="53">
        <f t="shared" si="1"/>
        <v>0</v>
      </c>
    </row>
    <row r="49" spans="1:17" s="40" customFormat="1" ht="130" customHeight="1">
      <c r="A49" s="239" t="s">
        <v>1508</v>
      </c>
      <c r="B49" s="240"/>
      <c r="C49" s="240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</row>
    <row r="50" spans="1:17" s="242" customFormat="1" ht="130" customHeight="1">
      <c r="A50" s="123">
        <v>5</v>
      </c>
      <c r="B50" s="98" t="s">
        <v>275</v>
      </c>
      <c r="C50" s="126" t="s">
        <v>26</v>
      </c>
      <c r="D50" s="76" t="s">
        <v>1439</v>
      </c>
      <c r="E50" s="135" t="s">
        <v>1439</v>
      </c>
      <c r="F50" s="84">
        <v>301445</v>
      </c>
      <c r="G50" s="99" t="s">
        <v>1535</v>
      </c>
      <c r="H50" s="106">
        <v>1</v>
      </c>
      <c r="I50" s="107">
        <v>15.2</v>
      </c>
      <c r="J50" s="109">
        <v>8</v>
      </c>
      <c r="K50" s="128" t="s">
        <v>1294</v>
      </c>
      <c r="L50" s="129">
        <v>0.2</v>
      </c>
      <c r="M50" s="41">
        <f>(I50*(1-L50))</f>
        <v>12.16</v>
      </c>
      <c r="N50" s="15"/>
      <c r="O50" s="53">
        <f t="shared" si="1"/>
        <v>0</v>
      </c>
    </row>
    <row r="51" spans="1:17" s="242" customFormat="1" ht="130" customHeight="1">
      <c r="A51" s="123">
        <v>5</v>
      </c>
      <c r="B51" s="98" t="s">
        <v>275</v>
      </c>
      <c r="C51" s="126" t="s">
        <v>26</v>
      </c>
      <c r="D51" s="76" t="s">
        <v>32</v>
      </c>
      <c r="E51" s="84" t="s">
        <v>32</v>
      </c>
      <c r="F51" s="84">
        <v>301446</v>
      </c>
      <c r="G51" s="99" t="s">
        <v>1536</v>
      </c>
      <c r="H51" s="106">
        <v>1</v>
      </c>
      <c r="I51" s="107">
        <v>24.09</v>
      </c>
      <c r="J51" s="109">
        <v>5</v>
      </c>
      <c r="K51" s="128" t="s">
        <v>1294</v>
      </c>
      <c r="L51" s="129">
        <v>0.2</v>
      </c>
      <c r="M51" s="41">
        <f>(I51*(1-L51))</f>
        <v>19.272000000000002</v>
      </c>
      <c r="N51" s="15"/>
      <c r="O51" s="53">
        <f t="shared" si="1"/>
        <v>0</v>
      </c>
    </row>
    <row r="52" spans="1:17" s="242" customFormat="1" ht="130" customHeight="1">
      <c r="A52" s="123">
        <v>5</v>
      </c>
      <c r="B52" s="98" t="s">
        <v>275</v>
      </c>
      <c r="C52" s="126" t="s">
        <v>26</v>
      </c>
      <c r="D52" s="76" t="s">
        <v>33</v>
      </c>
      <c r="E52" s="84" t="s">
        <v>33</v>
      </c>
      <c r="F52" s="84">
        <v>301447</v>
      </c>
      <c r="G52" s="99" t="s">
        <v>1537</v>
      </c>
      <c r="H52" s="106">
        <v>1</v>
      </c>
      <c r="I52" s="107">
        <v>35.090000000000003</v>
      </c>
      <c r="J52" s="109">
        <v>3</v>
      </c>
      <c r="K52" s="128" t="s">
        <v>1294</v>
      </c>
      <c r="L52" s="129">
        <v>0.2</v>
      </c>
      <c r="M52" s="41">
        <f>(I52*(1-L52))</f>
        <v>28.072000000000003</v>
      </c>
      <c r="N52" s="15"/>
      <c r="O52" s="53">
        <f t="shared" si="1"/>
        <v>0</v>
      </c>
    </row>
    <row r="53" spans="1:17" s="242" customFormat="1" ht="130" customHeight="1">
      <c r="A53" s="123">
        <v>5</v>
      </c>
      <c r="B53" s="98" t="s">
        <v>275</v>
      </c>
      <c r="C53" s="126" t="s">
        <v>26</v>
      </c>
      <c r="D53" s="76" t="s">
        <v>34</v>
      </c>
      <c r="E53" s="85" t="s">
        <v>34</v>
      </c>
      <c r="F53" s="85" t="s">
        <v>144</v>
      </c>
      <c r="G53" s="119" t="s">
        <v>238</v>
      </c>
      <c r="H53" s="106">
        <v>1</v>
      </c>
      <c r="I53" s="108">
        <v>10.63</v>
      </c>
      <c r="J53" s="109">
        <v>10</v>
      </c>
      <c r="K53" s="128" t="s">
        <v>1294</v>
      </c>
      <c r="L53" s="130">
        <v>0.25</v>
      </c>
      <c r="M53" s="41">
        <f>(I53*(1-L53))</f>
        <v>7.9725000000000001</v>
      </c>
      <c r="N53" s="15"/>
      <c r="O53" s="53">
        <f t="shared" si="1"/>
        <v>0</v>
      </c>
    </row>
    <row r="54" spans="1:17" s="67" customFormat="1" ht="130" customHeight="1" outlineLevel="1">
      <c r="A54" s="123">
        <v>5</v>
      </c>
      <c r="B54" s="98" t="s">
        <v>275</v>
      </c>
      <c r="C54" s="126" t="s">
        <v>26</v>
      </c>
      <c r="D54" s="76" t="s">
        <v>35</v>
      </c>
      <c r="E54" s="84" t="s">
        <v>35</v>
      </c>
      <c r="F54" s="84" t="s">
        <v>145</v>
      </c>
      <c r="G54" s="99" t="s">
        <v>239</v>
      </c>
      <c r="H54" s="106">
        <v>1</v>
      </c>
      <c r="I54" s="107">
        <v>35.090000000000003</v>
      </c>
      <c r="J54" s="109">
        <v>3</v>
      </c>
      <c r="K54" s="128" t="s">
        <v>1294</v>
      </c>
      <c r="L54" s="129">
        <v>0.25</v>
      </c>
      <c r="M54" s="41">
        <f>(I54*(1-L54))</f>
        <v>26.317500000000003</v>
      </c>
      <c r="N54" s="48"/>
      <c r="O54" s="53">
        <f t="shared" si="1"/>
        <v>0</v>
      </c>
      <c r="Q54" s="242"/>
    </row>
    <row r="55" spans="1:17" s="242" customFormat="1" ht="130" customHeight="1">
      <c r="A55" s="239" t="s">
        <v>1509</v>
      </c>
      <c r="B55" s="240"/>
      <c r="C55" s="240"/>
      <c r="D55" s="239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</row>
    <row r="56" spans="1:17" s="242" customFormat="1" ht="130" customHeight="1">
      <c r="A56" s="123" t="s">
        <v>273</v>
      </c>
      <c r="B56" s="84" t="s">
        <v>280</v>
      </c>
      <c r="C56" s="126" t="s">
        <v>23</v>
      </c>
      <c r="D56" s="76" t="s">
        <v>1482</v>
      </c>
      <c r="E56" s="234" t="s">
        <v>84</v>
      </c>
      <c r="F56" s="123" t="s">
        <v>182</v>
      </c>
      <c r="G56" s="100" t="s">
        <v>1538</v>
      </c>
      <c r="H56" s="106">
        <v>3</v>
      </c>
      <c r="I56" s="107">
        <v>6.12</v>
      </c>
      <c r="J56" s="115">
        <v>6</v>
      </c>
      <c r="K56" s="128" t="s">
        <v>1294</v>
      </c>
      <c r="L56" s="129">
        <v>0.25</v>
      </c>
      <c r="M56" s="41">
        <f t="shared" ref="M56:M75" si="4">(I56*(1-L56))</f>
        <v>4.59</v>
      </c>
      <c r="N56" s="15"/>
      <c r="O56" s="53">
        <f t="shared" si="1"/>
        <v>0</v>
      </c>
    </row>
    <row r="57" spans="1:17" s="242" customFormat="1" ht="130" customHeight="1">
      <c r="A57" s="123">
        <v>6</v>
      </c>
      <c r="B57" s="84" t="s">
        <v>280</v>
      </c>
      <c r="C57" s="126" t="s">
        <v>23</v>
      </c>
      <c r="D57" s="76" t="s">
        <v>1483</v>
      </c>
      <c r="E57" s="234" t="s">
        <v>82</v>
      </c>
      <c r="F57" s="123" t="s">
        <v>180</v>
      </c>
      <c r="G57" s="235" t="s">
        <v>256</v>
      </c>
      <c r="H57" s="106">
        <v>3</v>
      </c>
      <c r="I57" s="107">
        <v>6.12</v>
      </c>
      <c r="J57" s="115">
        <v>6</v>
      </c>
      <c r="K57" s="128" t="s">
        <v>1294</v>
      </c>
      <c r="L57" s="129">
        <v>0.25</v>
      </c>
      <c r="M57" s="41">
        <f t="shared" si="4"/>
        <v>4.59</v>
      </c>
      <c r="N57" s="15"/>
      <c r="O57" s="53">
        <f t="shared" si="1"/>
        <v>0</v>
      </c>
    </row>
    <row r="58" spans="1:17" s="242" customFormat="1" ht="130" customHeight="1">
      <c r="A58" s="123">
        <v>6</v>
      </c>
      <c r="B58" s="84" t="s">
        <v>280</v>
      </c>
      <c r="C58" s="126" t="s">
        <v>23</v>
      </c>
      <c r="D58" s="76" t="s">
        <v>1484</v>
      </c>
      <c r="E58" s="234" t="s">
        <v>85</v>
      </c>
      <c r="F58" s="123" t="s">
        <v>183</v>
      </c>
      <c r="G58" s="100" t="s">
        <v>1539</v>
      </c>
      <c r="H58" s="106">
        <v>3</v>
      </c>
      <c r="I58" s="107">
        <v>6.12</v>
      </c>
      <c r="J58" s="115">
        <v>6</v>
      </c>
      <c r="K58" s="128" t="s">
        <v>1294</v>
      </c>
      <c r="L58" s="129">
        <v>0.25</v>
      </c>
      <c r="M58" s="41">
        <f t="shared" si="4"/>
        <v>4.59</v>
      </c>
      <c r="N58" s="15"/>
      <c r="O58" s="53">
        <f t="shared" si="1"/>
        <v>0</v>
      </c>
    </row>
    <row r="59" spans="1:17" s="242" customFormat="1" ht="130" customHeight="1">
      <c r="A59" s="123">
        <v>6</v>
      </c>
      <c r="B59" s="84" t="s">
        <v>280</v>
      </c>
      <c r="C59" s="126" t="s">
        <v>23</v>
      </c>
      <c r="D59" s="76" t="s">
        <v>1485</v>
      </c>
      <c r="E59" s="234" t="s">
        <v>76</v>
      </c>
      <c r="F59" s="123" t="s">
        <v>1486</v>
      </c>
      <c r="G59" s="235" t="s">
        <v>250</v>
      </c>
      <c r="H59" s="106">
        <v>3</v>
      </c>
      <c r="I59" s="107">
        <v>6.12</v>
      </c>
      <c r="J59" s="115">
        <v>6</v>
      </c>
      <c r="K59" s="128" t="s">
        <v>1294</v>
      </c>
      <c r="L59" s="129">
        <v>0.25</v>
      </c>
      <c r="M59" s="41">
        <f t="shared" si="4"/>
        <v>4.59</v>
      </c>
      <c r="N59" s="15"/>
      <c r="O59" s="53">
        <f t="shared" si="1"/>
        <v>0</v>
      </c>
    </row>
    <row r="60" spans="1:17" s="242" customFormat="1" ht="130" customHeight="1">
      <c r="A60" s="123">
        <v>6</v>
      </c>
      <c r="B60" s="84" t="s">
        <v>280</v>
      </c>
      <c r="C60" s="126" t="s">
        <v>23</v>
      </c>
      <c r="D60" s="76" t="s">
        <v>1487</v>
      </c>
      <c r="E60" s="234" t="s">
        <v>86</v>
      </c>
      <c r="F60" s="123" t="s">
        <v>184</v>
      </c>
      <c r="G60" s="100" t="s">
        <v>1540</v>
      </c>
      <c r="H60" s="106">
        <v>3</v>
      </c>
      <c r="I60" s="107">
        <v>6.12</v>
      </c>
      <c r="J60" s="115">
        <v>6</v>
      </c>
      <c r="K60" s="128" t="s">
        <v>1294</v>
      </c>
      <c r="L60" s="129">
        <v>0.25</v>
      </c>
      <c r="M60" s="41">
        <f t="shared" si="4"/>
        <v>4.59</v>
      </c>
      <c r="N60" s="15"/>
      <c r="O60" s="53">
        <f t="shared" si="1"/>
        <v>0</v>
      </c>
    </row>
    <row r="61" spans="1:17" s="242" customFormat="1" ht="130" customHeight="1">
      <c r="A61" s="123" t="s">
        <v>273</v>
      </c>
      <c r="B61" s="84" t="s">
        <v>280</v>
      </c>
      <c r="C61" s="126" t="s">
        <v>23</v>
      </c>
      <c r="D61" s="76" t="s">
        <v>1488</v>
      </c>
      <c r="E61" s="234" t="s">
        <v>79</v>
      </c>
      <c r="F61" s="236" t="s">
        <v>177</v>
      </c>
      <c r="G61" s="235" t="s">
        <v>253</v>
      </c>
      <c r="H61" s="106">
        <v>3</v>
      </c>
      <c r="I61" s="107">
        <v>6.12</v>
      </c>
      <c r="J61" s="115">
        <v>6</v>
      </c>
      <c r="K61" s="128" t="s">
        <v>1294</v>
      </c>
      <c r="L61" s="129">
        <v>0.25</v>
      </c>
      <c r="M61" s="41">
        <f t="shared" si="4"/>
        <v>4.59</v>
      </c>
      <c r="N61" s="15"/>
      <c r="O61" s="53">
        <f t="shared" si="1"/>
        <v>0</v>
      </c>
    </row>
    <row r="62" spans="1:17" s="242" customFormat="1" ht="130" customHeight="1">
      <c r="A62" s="123">
        <v>6</v>
      </c>
      <c r="B62" s="84" t="s">
        <v>280</v>
      </c>
      <c r="C62" s="126" t="s">
        <v>23</v>
      </c>
      <c r="D62" s="76" t="s">
        <v>1489</v>
      </c>
      <c r="E62" s="234" t="s">
        <v>87</v>
      </c>
      <c r="F62" s="123" t="s">
        <v>185</v>
      </c>
      <c r="G62" s="100" t="s">
        <v>1541</v>
      </c>
      <c r="H62" s="106">
        <v>3</v>
      </c>
      <c r="I62" s="107">
        <v>6.12</v>
      </c>
      <c r="J62" s="115">
        <v>6</v>
      </c>
      <c r="K62" s="128" t="s">
        <v>1294</v>
      </c>
      <c r="L62" s="129">
        <v>0.25</v>
      </c>
      <c r="M62" s="41">
        <f t="shared" si="4"/>
        <v>4.59</v>
      </c>
      <c r="N62" s="15"/>
      <c r="O62" s="53">
        <f t="shared" si="1"/>
        <v>0</v>
      </c>
    </row>
    <row r="63" spans="1:17" s="242" customFormat="1" ht="130" customHeight="1">
      <c r="A63" s="123">
        <v>6</v>
      </c>
      <c r="B63" s="84" t="s">
        <v>280</v>
      </c>
      <c r="C63" s="126" t="s">
        <v>23</v>
      </c>
      <c r="D63" s="76" t="s">
        <v>1490</v>
      </c>
      <c r="E63" s="234" t="s">
        <v>78</v>
      </c>
      <c r="F63" s="123" t="s">
        <v>176</v>
      </c>
      <c r="G63" s="235" t="s">
        <v>252</v>
      </c>
      <c r="H63" s="106">
        <v>3</v>
      </c>
      <c r="I63" s="107">
        <v>6.12</v>
      </c>
      <c r="J63" s="115">
        <v>6</v>
      </c>
      <c r="K63" s="128" t="s">
        <v>1294</v>
      </c>
      <c r="L63" s="129">
        <v>0.25</v>
      </c>
      <c r="M63" s="41">
        <f t="shared" si="4"/>
        <v>4.59</v>
      </c>
      <c r="N63" s="15"/>
      <c r="O63" s="53">
        <f t="shared" si="1"/>
        <v>0</v>
      </c>
    </row>
    <row r="64" spans="1:17" s="242" customFormat="1" ht="130" customHeight="1">
      <c r="A64" s="123">
        <v>6</v>
      </c>
      <c r="B64" s="84" t="s">
        <v>280</v>
      </c>
      <c r="C64" s="126" t="s">
        <v>23</v>
      </c>
      <c r="D64" s="76" t="s">
        <v>1491</v>
      </c>
      <c r="E64" s="234" t="s">
        <v>88</v>
      </c>
      <c r="F64" s="123" t="s">
        <v>186</v>
      </c>
      <c r="G64" s="100" t="s">
        <v>1542</v>
      </c>
      <c r="H64" s="106">
        <v>3</v>
      </c>
      <c r="I64" s="107">
        <v>6.12</v>
      </c>
      <c r="J64" s="115">
        <v>6</v>
      </c>
      <c r="K64" s="128" t="s">
        <v>1294</v>
      </c>
      <c r="L64" s="129">
        <v>0.25</v>
      </c>
      <c r="M64" s="41">
        <f t="shared" si="4"/>
        <v>4.59</v>
      </c>
      <c r="N64" s="15"/>
      <c r="O64" s="53">
        <f t="shared" si="1"/>
        <v>0</v>
      </c>
    </row>
    <row r="65" spans="1:17" s="242" customFormat="1" ht="130" customHeight="1">
      <c r="A65" s="123" t="s">
        <v>273</v>
      </c>
      <c r="B65" s="84" t="s">
        <v>280</v>
      </c>
      <c r="C65" s="126" t="s">
        <v>23</v>
      </c>
      <c r="D65" s="76" t="s">
        <v>1492</v>
      </c>
      <c r="E65" s="234" t="s">
        <v>81</v>
      </c>
      <c r="F65" s="123" t="s">
        <v>179</v>
      </c>
      <c r="G65" s="235" t="s">
        <v>255</v>
      </c>
      <c r="H65" s="106">
        <v>3</v>
      </c>
      <c r="I65" s="107">
        <v>6.12</v>
      </c>
      <c r="J65" s="115">
        <v>6</v>
      </c>
      <c r="K65" s="128" t="s">
        <v>1294</v>
      </c>
      <c r="L65" s="129">
        <v>0.25</v>
      </c>
      <c r="M65" s="41">
        <f t="shared" si="4"/>
        <v>4.59</v>
      </c>
      <c r="N65" s="15"/>
      <c r="O65" s="53">
        <f t="shared" si="1"/>
        <v>0</v>
      </c>
    </row>
    <row r="66" spans="1:17" s="67" customFormat="1" ht="130" customHeight="1">
      <c r="A66" s="123">
        <v>6</v>
      </c>
      <c r="B66" s="84" t="s">
        <v>280</v>
      </c>
      <c r="C66" s="126" t="s">
        <v>23</v>
      </c>
      <c r="D66" s="76" t="s">
        <v>1493</v>
      </c>
      <c r="E66" s="234" t="s">
        <v>89</v>
      </c>
      <c r="F66" s="123" t="s">
        <v>187</v>
      </c>
      <c r="G66" s="100" t="s">
        <v>1543</v>
      </c>
      <c r="H66" s="106">
        <v>3</v>
      </c>
      <c r="I66" s="107">
        <v>6.12</v>
      </c>
      <c r="J66" s="115">
        <v>6</v>
      </c>
      <c r="K66" s="128" t="s">
        <v>1294</v>
      </c>
      <c r="L66" s="129">
        <v>0.25</v>
      </c>
      <c r="M66" s="41">
        <f t="shared" si="4"/>
        <v>4.59</v>
      </c>
      <c r="N66" s="15"/>
      <c r="O66" s="53">
        <f t="shared" si="1"/>
        <v>0</v>
      </c>
      <c r="Q66" s="242"/>
    </row>
    <row r="67" spans="1:17" s="67" customFormat="1" ht="130" customHeight="1">
      <c r="A67" s="123">
        <v>6</v>
      </c>
      <c r="B67" s="84" t="s">
        <v>280</v>
      </c>
      <c r="C67" s="126" t="s">
        <v>23</v>
      </c>
      <c r="D67" s="76" t="s">
        <v>1494</v>
      </c>
      <c r="E67" s="234" t="s">
        <v>83</v>
      </c>
      <c r="F67" s="123" t="s">
        <v>181</v>
      </c>
      <c r="G67" s="235" t="s">
        <v>257</v>
      </c>
      <c r="H67" s="106">
        <v>3</v>
      </c>
      <c r="I67" s="107">
        <v>6.12</v>
      </c>
      <c r="J67" s="115">
        <v>6</v>
      </c>
      <c r="K67" s="128" t="s">
        <v>1294</v>
      </c>
      <c r="L67" s="129">
        <v>0.25</v>
      </c>
      <c r="M67" s="41">
        <f t="shared" si="4"/>
        <v>4.59</v>
      </c>
      <c r="N67" s="15"/>
      <c r="O67" s="53">
        <f t="shared" si="1"/>
        <v>0</v>
      </c>
      <c r="Q67" s="242"/>
    </row>
    <row r="68" spans="1:17" s="67" customFormat="1" ht="130" customHeight="1">
      <c r="A68" s="123">
        <v>6</v>
      </c>
      <c r="B68" s="84" t="s">
        <v>280</v>
      </c>
      <c r="C68" s="126" t="s">
        <v>23</v>
      </c>
      <c r="D68" s="76" t="s">
        <v>1495</v>
      </c>
      <c r="E68" s="234" t="s">
        <v>90</v>
      </c>
      <c r="F68" s="123" t="s">
        <v>188</v>
      </c>
      <c r="G68" s="100" t="s">
        <v>1544</v>
      </c>
      <c r="H68" s="106">
        <v>3</v>
      </c>
      <c r="I68" s="107">
        <v>6.12</v>
      </c>
      <c r="J68" s="115">
        <v>6</v>
      </c>
      <c r="K68" s="128" t="s">
        <v>1294</v>
      </c>
      <c r="L68" s="129">
        <v>0.25</v>
      </c>
      <c r="M68" s="41">
        <f t="shared" si="4"/>
        <v>4.59</v>
      </c>
      <c r="N68" s="15"/>
      <c r="O68" s="53">
        <f t="shared" si="1"/>
        <v>0</v>
      </c>
      <c r="Q68" s="242"/>
    </row>
    <row r="69" spans="1:17" s="67" customFormat="1" ht="130" customHeight="1">
      <c r="A69" s="123" t="s">
        <v>273</v>
      </c>
      <c r="B69" s="84" t="s">
        <v>280</v>
      </c>
      <c r="C69" s="126" t="s">
        <v>23</v>
      </c>
      <c r="D69" s="76" t="s">
        <v>1496</v>
      </c>
      <c r="E69" s="234" t="s">
        <v>1497</v>
      </c>
      <c r="F69" s="123" t="s">
        <v>1498</v>
      </c>
      <c r="G69" s="235" t="s">
        <v>1545</v>
      </c>
      <c r="H69" s="106">
        <v>3</v>
      </c>
      <c r="I69" s="107">
        <v>6.12</v>
      </c>
      <c r="J69" s="115">
        <v>6</v>
      </c>
      <c r="K69" s="128" t="s">
        <v>1294</v>
      </c>
      <c r="L69" s="129">
        <v>0.25</v>
      </c>
      <c r="M69" s="41">
        <f t="shared" si="4"/>
        <v>4.59</v>
      </c>
      <c r="N69" s="15"/>
      <c r="O69" s="53">
        <f t="shared" si="1"/>
        <v>0</v>
      </c>
      <c r="Q69" s="242"/>
    </row>
    <row r="70" spans="1:17" s="242" customFormat="1" ht="130" customHeight="1">
      <c r="A70" s="123">
        <v>6</v>
      </c>
      <c r="B70" s="84" t="s">
        <v>280</v>
      </c>
      <c r="C70" s="126" t="s">
        <v>23</v>
      </c>
      <c r="D70" s="76" t="s">
        <v>1499</v>
      </c>
      <c r="E70" s="234" t="s">
        <v>91</v>
      </c>
      <c r="F70" s="123" t="s">
        <v>189</v>
      </c>
      <c r="G70" s="100" t="s">
        <v>1546</v>
      </c>
      <c r="H70" s="106">
        <v>3</v>
      </c>
      <c r="I70" s="107">
        <v>6.12</v>
      </c>
      <c r="J70" s="115">
        <v>6</v>
      </c>
      <c r="K70" s="128" t="s">
        <v>1294</v>
      </c>
      <c r="L70" s="129">
        <v>0.25</v>
      </c>
      <c r="M70" s="41">
        <f t="shared" si="4"/>
        <v>4.59</v>
      </c>
      <c r="N70" s="15"/>
      <c r="O70" s="53">
        <f t="shared" si="1"/>
        <v>0</v>
      </c>
    </row>
    <row r="71" spans="1:17" s="242" customFormat="1" ht="130" customHeight="1">
      <c r="A71" s="125">
        <v>6</v>
      </c>
      <c r="B71" s="84" t="s">
        <v>280</v>
      </c>
      <c r="C71" s="126" t="s">
        <v>23</v>
      </c>
      <c r="D71" s="76" t="s">
        <v>1500</v>
      </c>
      <c r="E71" s="234" t="s">
        <v>75</v>
      </c>
      <c r="F71" s="123" t="s">
        <v>175</v>
      </c>
      <c r="G71" s="235" t="s">
        <v>249</v>
      </c>
      <c r="H71" s="106">
        <v>3</v>
      </c>
      <c r="I71" s="107">
        <v>6.12</v>
      </c>
      <c r="J71" s="115">
        <v>6</v>
      </c>
      <c r="K71" s="128" t="s">
        <v>1294</v>
      </c>
      <c r="L71" s="129">
        <v>0.25</v>
      </c>
      <c r="M71" s="41">
        <f t="shared" si="4"/>
        <v>4.59</v>
      </c>
      <c r="N71" s="65"/>
      <c r="O71" s="53">
        <f t="shared" si="1"/>
        <v>0</v>
      </c>
    </row>
    <row r="72" spans="1:17" s="242" customFormat="1" ht="130" customHeight="1">
      <c r="A72" s="123">
        <v>6</v>
      </c>
      <c r="B72" s="84" t="s">
        <v>280</v>
      </c>
      <c r="C72" s="126" t="s">
        <v>23</v>
      </c>
      <c r="D72" s="76" t="s">
        <v>1501</v>
      </c>
      <c r="E72" s="234" t="s">
        <v>92</v>
      </c>
      <c r="F72" s="123" t="s">
        <v>190</v>
      </c>
      <c r="G72" s="100" t="s">
        <v>1547</v>
      </c>
      <c r="H72" s="106">
        <v>3</v>
      </c>
      <c r="I72" s="107">
        <v>6.12</v>
      </c>
      <c r="J72" s="115">
        <v>6</v>
      </c>
      <c r="K72" s="128" t="s">
        <v>1294</v>
      </c>
      <c r="L72" s="129">
        <v>0.25</v>
      </c>
      <c r="M72" s="41">
        <f t="shared" si="4"/>
        <v>4.59</v>
      </c>
      <c r="N72" s="15"/>
      <c r="O72" s="53">
        <f t="shared" si="1"/>
        <v>0</v>
      </c>
    </row>
    <row r="73" spans="1:17" s="242" customFormat="1" ht="130" customHeight="1">
      <c r="A73" s="123">
        <v>6</v>
      </c>
      <c r="B73" s="84" t="s">
        <v>280</v>
      </c>
      <c r="C73" s="126" t="s">
        <v>23</v>
      </c>
      <c r="D73" s="76" t="s">
        <v>1502</v>
      </c>
      <c r="E73" s="234" t="s">
        <v>77</v>
      </c>
      <c r="F73" s="123">
        <v>2821767</v>
      </c>
      <c r="G73" s="235" t="s">
        <v>251</v>
      </c>
      <c r="H73" s="106">
        <v>3</v>
      </c>
      <c r="I73" s="107">
        <v>6.12</v>
      </c>
      <c r="J73" s="115">
        <v>6</v>
      </c>
      <c r="K73" s="128" t="s">
        <v>1294</v>
      </c>
      <c r="L73" s="129">
        <v>0.25</v>
      </c>
      <c r="M73" s="41">
        <f t="shared" si="4"/>
        <v>4.59</v>
      </c>
      <c r="N73" s="15"/>
      <c r="O73" s="53">
        <f t="shared" si="1"/>
        <v>0</v>
      </c>
    </row>
    <row r="74" spans="1:17" s="242" customFormat="1" ht="130" customHeight="1">
      <c r="A74" s="123">
        <v>6</v>
      </c>
      <c r="B74" s="84" t="s">
        <v>280</v>
      </c>
      <c r="C74" s="126" t="s">
        <v>23</v>
      </c>
      <c r="D74" s="76" t="s">
        <v>1503</v>
      </c>
      <c r="E74" s="234" t="s">
        <v>93</v>
      </c>
      <c r="F74" s="123" t="s">
        <v>191</v>
      </c>
      <c r="G74" s="100" t="s">
        <v>1548</v>
      </c>
      <c r="H74" s="106">
        <v>3</v>
      </c>
      <c r="I74" s="107">
        <v>6.12</v>
      </c>
      <c r="J74" s="115">
        <v>6</v>
      </c>
      <c r="K74" s="128" t="s">
        <v>1294</v>
      </c>
      <c r="L74" s="129">
        <v>0.25</v>
      </c>
      <c r="M74" s="41">
        <f t="shared" si="4"/>
        <v>4.59</v>
      </c>
      <c r="N74" s="15"/>
      <c r="O74" s="53">
        <f t="shared" si="1"/>
        <v>0</v>
      </c>
    </row>
    <row r="75" spans="1:17" s="242" customFormat="1" ht="130" customHeight="1">
      <c r="A75" s="123">
        <v>6</v>
      </c>
      <c r="B75" s="84" t="s">
        <v>280</v>
      </c>
      <c r="C75" s="126" t="s">
        <v>23</v>
      </c>
      <c r="D75" s="76" t="s">
        <v>1504</v>
      </c>
      <c r="E75" s="234" t="s">
        <v>80</v>
      </c>
      <c r="F75" s="123" t="s">
        <v>178</v>
      </c>
      <c r="G75" s="235" t="s">
        <v>254</v>
      </c>
      <c r="H75" s="106">
        <v>3</v>
      </c>
      <c r="I75" s="107">
        <v>6.12</v>
      </c>
      <c r="J75" s="115">
        <v>6</v>
      </c>
      <c r="K75" s="128" t="s">
        <v>1294</v>
      </c>
      <c r="L75" s="129">
        <v>0.25</v>
      </c>
      <c r="M75" s="41">
        <f t="shared" si="4"/>
        <v>4.59</v>
      </c>
      <c r="N75" s="15"/>
      <c r="O75" s="53">
        <f t="shared" si="1"/>
        <v>0</v>
      </c>
    </row>
    <row r="76" spans="1:17" s="242" customFormat="1" ht="130" customHeight="1">
      <c r="A76" s="239" t="s">
        <v>279</v>
      </c>
      <c r="B76" s="240"/>
      <c r="C76" s="240"/>
      <c r="D76" s="239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</row>
    <row r="77" spans="1:17" s="242" customFormat="1" ht="130" customHeight="1">
      <c r="A77" s="123">
        <v>7</v>
      </c>
      <c r="B77" s="84" t="s">
        <v>279</v>
      </c>
      <c r="C77" s="126" t="s">
        <v>23</v>
      </c>
      <c r="D77" s="76" t="s">
        <v>67</v>
      </c>
      <c r="E77" s="90" t="s">
        <v>67</v>
      </c>
      <c r="F77" s="94" t="s">
        <v>171</v>
      </c>
      <c r="G77" s="105" t="s">
        <v>1549</v>
      </c>
      <c r="H77" s="106">
        <v>1</v>
      </c>
      <c r="I77" s="107">
        <v>8.7200000000000006</v>
      </c>
      <c r="J77" s="113">
        <v>5</v>
      </c>
      <c r="K77" s="128" t="s">
        <v>1294</v>
      </c>
      <c r="L77" s="129">
        <v>0.25</v>
      </c>
      <c r="M77" s="41">
        <f t="shared" ref="M77:M84" si="5">(I77*(1-L77))</f>
        <v>6.5400000000000009</v>
      </c>
      <c r="N77" s="15"/>
      <c r="O77" s="53">
        <f t="shared" si="1"/>
        <v>0</v>
      </c>
    </row>
    <row r="78" spans="1:17" s="242" customFormat="1" ht="130" customHeight="1">
      <c r="A78" s="123">
        <v>7</v>
      </c>
      <c r="B78" s="84" t="s">
        <v>279</v>
      </c>
      <c r="C78" s="126" t="s">
        <v>23</v>
      </c>
      <c r="D78" s="76" t="s">
        <v>68</v>
      </c>
      <c r="E78" s="88" t="s">
        <v>68</v>
      </c>
      <c r="F78" s="94" t="s">
        <v>172</v>
      </c>
      <c r="G78" s="105" t="s">
        <v>1550</v>
      </c>
      <c r="H78" s="106">
        <v>1</v>
      </c>
      <c r="I78" s="107">
        <v>11.06</v>
      </c>
      <c r="J78" s="113">
        <v>5</v>
      </c>
      <c r="K78" s="128" t="s">
        <v>1294</v>
      </c>
      <c r="L78" s="129">
        <v>0.25</v>
      </c>
      <c r="M78" s="41">
        <f t="shared" si="5"/>
        <v>8.2949999999999999</v>
      </c>
      <c r="N78" s="15"/>
      <c r="O78" s="53">
        <f t="shared" si="1"/>
        <v>0</v>
      </c>
    </row>
    <row r="79" spans="1:17" s="242" customFormat="1" ht="130" customHeight="1">
      <c r="A79" s="123">
        <v>7</v>
      </c>
      <c r="B79" s="84" t="s">
        <v>279</v>
      </c>
      <c r="C79" s="126" t="s">
        <v>23</v>
      </c>
      <c r="D79" s="76" t="s">
        <v>69</v>
      </c>
      <c r="E79" s="88" t="s">
        <v>69</v>
      </c>
      <c r="F79" s="94" t="s">
        <v>173</v>
      </c>
      <c r="G79" s="105" t="s">
        <v>1551</v>
      </c>
      <c r="H79" s="106">
        <v>1</v>
      </c>
      <c r="I79" s="107">
        <v>12.82</v>
      </c>
      <c r="J79" s="113">
        <v>5</v>
      </c>
      <c r="K79" s="128" t="s">
        <v>1294</v>
      </c>
      <c r="L79" s="129">
        <v>0.25</v>
      </c>
      <c r="M79" s="41">
        <f t="shared" si="5"/>
        <v>9.6150000000000002</v>
      </c>
      <c r="N79" s="15"/>
      <c r="O79" s="53">
        <f t="shared" si="1"/>
        <v>0</v>
      </c>
    </row>
    <row r="80" spans="1:17" s="242" customFormat="1" ht="130" customHeight="1">
      <c r="A80" s="123">
        <v>7</v>
      </c>
      <c r="B80" s="84" t="s">
        <v>279</v>
      </c>
      <c r="C80" s="126" t="s">
        <v>23</v>
      </c>
      <c r="D80" s="76" t="s">
        <v>70</v>
      </c>
      <c r="E80" s="91" t="s">
        <v>70</v>
      </c>
      <c r="F80" s="97">
        <v>5390601</v>
      </c>
      <c r="G80" s="105" t="s">
        <v>246</v>
      </c>
      <c r="H80" s="106">
        <v>1</v>
      </c>
      <c r="I80" s="107">
        <v>11.62</v>
      </c>
      <c r="J80" s="113">
        <v>6</v>
      </c>
      <c r="K80" s="128" t="s">
        <v>1294</v>
      </c>
      <c r="L80" s="129">
        <v>0.25</v>
      </c>
      <c r="M80" s="41">
        <f t="shared" si="5"/>
        <v>8.7149999999999999</v>
      </c>
      <c r="N80" s="15"/>
      <c r="O80" s="53">
        <f t="shared" si="1"/>
        <v>0</v>
      </c>
    </row>
    <row r="81" spans="1:17" s="242" customFormat="1" ht="130" customHeight="1">
      <c r="A81" s="123">
        <v>7</v>
      </c>
      <c r="B81" s="84" t="s">
        <v>279</v>
      </c>
      <c r="C81" s="126" t="s">
        <v>23</v>
      </c>
      <c r="D81" s="76" t="s">
        <v>71</v>
      </c>
      <c r="E81" s="91" t="s">
        <v>71</v>
      </c>
      <c r="F81" s="97">
        <v>5390602</v>
      </c>
      <c r="G81" s="105" t="s">
        <v>247</v>
      </c>
      <c r="H81" s="106">
        <v>1</v>
      </c>
      <c r="I81" s="107">
        <v>15.53</v>
      </c>
      <c r="J81" s="113">
        <v>6</v>
      </c>
      <c r="K81" s="128" t="s">
        <v>1294</v>
      </c>
      <c r="L81" s="129">
        <v>0.25</v>
      </c>
      <c r="M81" s="41">
        <f t="shared" si="5"/>
        <v>11.647499999999999</v>
      </c>
      <c r="N81" s="15"/>
      <c r="O81" s="53">
        <f t="shared" ref="O81:O128" si="6">IF(N81&gt;=J81,(N81*M81),(N81*I81)*(1-B$10))</f>
        <v>0</v>
      </c>
    </row>
    <row r="82" spans="1:17" s="242" customFormat="1" ht="130" customHeight="1">
      <c r="A82" s="123">
        <v>7</v>
      </c>
      <c r="B82" s="84" t="s">
        <v>279</v>
      </c>
      <c r="C82" s="126" t="s">
        <v>23</v>
      </c>
      <c r="D82" s="76" t="s">
        <v>72</v>
      </c>
      <c r="E82" s="91" t="s">
        <v>72</v>
      </c>
      <c r="F82" s="97">
        <v>5390603</v>
      </c>
      <c r="G82" s="105" t="s">
        <v>248</v>
      </c>
      <c r="H82" s="106">
        <v>1</v>
      </c>
      <c r="I82" s="107">
        <v>19.489999999999998</v>
      </c>
      <c r="J82" s="113">
        <v>6</v>
      </c>
      <c r="K82" s="128" t="s">
        <v>1294</v>
      </c>
      <c r="L82" s="129">
        <v>0.25</v>
      </c>
      <c r="M82" s="41">
        <f t="shared" si="5"/>
        <v>14.6175</v>
      </c>
      <c r="N82" s="15"/>
      <c r="O82" s="53">
        <f t="shared" si="6"/>
        <v>0</v>
      </c>
    </row>
    <row r="83" spans="1:17" s="242" customFormat="1" ht="130" customHeight="1">
      <c r="A83" s="123">
        <v>7</v>
      </c>
      <c r="B83" s="84" t="s">
        <v>279</v>
      </c>
      <c r="C83" s="126" t="s">
        <v>23</v>
      </c>
      <c r="D83" s="76" t="s">
        <v>73</v>
      </c>
      <c r="E83" s="88" t="s">
        <v>73</v>
      </c>
      <c r="F83" s="94" t="s">
        <v>174</v>
      </c>
      <c r="G83" s="105" t="s">
        <v>1552</v>
      </c>
      <c r="H83" s="106">
        <v>1</v>
      </c>
      <c r="I83" s="107">
        <v>16.329999999999998</v>
      </c>
      <c r="J83" s="113">
        <v>6</v>
      </c>
      <c r="K83" s="128" t="s">
        <v>1294</v>
      </c>
      <c r="L83" s="129">
        <v>0.25</v>
      </c>
      <c r="M83" s="41">
        <f t="shared" si="5"/>
        <v>12.247499999999999</v>
      </c>
      <c r="N83" s="15"/>
      <c r="O83" s="53">
        <f t="shared" si="6"/>
        <v>0</v>
      </c>
    </row>
    <row r="84" spans="1:17" s="242" customFormat="1" ht="130" customHeight="1">
      <c r="A84" s="123">
        <v>7</v>
      </c>
      <c r="B84" s="84" t="s">
        <v>279</v>
      </c>
      <c r="C84" s="126" t="s">
        <v>23</v>
      </c>
      <c r="D84" s="76" t="s">
        <v>74</v>
      </c>
      <c r="E84" s="88" t="s">
        <v>74</v>
      </c>
      <c r="F84" s="94">
        <v>5390604</v>
      </c>
      <c r="G84" s="105" t="s">
        <v>1553</v>
      </c>
      <c r="H84" s="106">
        <v>1</v>
      </c>
      <c r="I84" s="107">
        <v>13.81</v>
      </c>
      <c r="J84" s="113">
        <v>6</v>
      </c>
      <c r="K84" s="128" t="s">
        <v>1294</v>
      </c>
      <c r="L84" s="129">
        <v>0.25</v>
      </c>
      <c r="M84" s="41">
        <f t="shared" si="5"/>
        <v>10.3575</v>
      </c>
      <c r="N84" s="15"/>
      <c r="O84" s="53">
        <f t="shared" si="6"/>
        <v>0</v>
      </c>
    </row>
    <row r="85" spans="1:17" s="242" customFormat="1" ht="130" customHeight="1">
      <c r="A85" s="239" t="s">
        <v>1510</v>
      </c>
      <c r="B85" s="240"/>
      <c r="C85" s="240"/>
      <c r="D85" s="239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</row>
    <row r="86" spans="1:17" s="67" customFormat="1" ht="130" customHeight="1">
      <c r="A86" s="123">
        <v>8</v>
      </c>
      <c r="B86" s="84" t="s">
        <v>283</v>
      </c>
      <c r="C86" s="126" t="s">
        <v>23</v>
      </c>
      <c r="D86" s="76" t="s">
        <v>120</v>
      </c>
      <c r="E86" s="84" t="s">
        <v>120</v>
      </c>
      <c r="F86" s="84" t="s">
        <v>214</v>
      </c>
      <c r="G86" s="99" t="s">
        <v>1554</v>
      </c>
      <c r="H86" s="85">
        <v>1</v>
      </c>
      <c r="I86" s="122">
        <v>8.2100000000000009</v>
      </c>
      <c r="J86" s="97">
        <v>5</v>
      </c>
      <c r="K86" s="128" t="s">
        <v>1294</v>
      </c>
      <c r="L86" s="131">
        <v>0.15</v>
      </c>
      <c r="M86" s="41">
        <f t="shared" ref="M86:M95" si="7">(I86*(1-L86))</f>
        <v>6.9785000000000004</v>
      </c>
      <c r="N86" s="15"/>
      <c r="O86" s="53">
        <f t="shared" si="6"/>
        <v>0</v>
      </c>
      <c r="Q86" s="242"/>
    </row>
    <row r="87" spans="1:17" s="67" customFormat="1" ht="130" customHeight="1">
      <c r="A87" s="123">
        <v>8</v>
      </c>
      <c r="B87" s="84" t="s">
        <v>283</v>
      </c>
      <c r="C87" s="126" t="s">
        <v>23</v>
      </c>
      <c r="D87" s="76" t="s">
        <v>121</v>
      </c>
      <c r="E87" s="84" t="s">
        <v>121</v>
      </c>
      <c r="F87" s="84" t="s">
        <v>215</v>
      </c>
      <c r="G87" s="99" t="s">
        <v>1555</v>
      </c>
      <c r="H87" s="85">
        <v>1</v>
      </c>
      <c r="I87" s="122">
        <v>19.149999999999999</v>
      </c>
      <c r="J87" s="97">
        <v>3</v>
      </c>
      <c r="K87" s="128" t="s">
        <v>1294</v>
      </c>
      <c r="L87" s="131">
        <v>0.15</v>
      </c>
      <c r="M87" s="41">
        <f t="shared" si="7"/>
        <v>16.2775</v>
      </c>
      <c r="N87" s="15"/>
      <c r="O87" s="53">
        <f t="shared" si="6"/>
        <v>0</v>
      </c>
      <c r="Q87" s="242"/>
    </row>
    <row r="88" spans="1:17" s="67" customFormat="1" ht="130" customHeight="1">
      <c r="A88" s="123">
        <v>8</v>
      </c>
      <c r="B88" s="84" t="s">
        <v>283</v>
      </c>
      <c r="C88" s="126" t="s">
        <v>23</v>
      </c>
      <c r="D88" s="76" t="s">
        <v>122</v>
      </c>
      <c r="E88" s="84" t="s">
        <v>122</v>
      </c>
      <c r="F88" s="84" t="s">
        <v>216</v>
      </c>
      <c r="G88" s="99" t="s">
        <v>1556</v>
      </c>
      <c r="H88" s="85">
        <v>1</v>
      </c>
      <c r="I88" s="122">
        <v>23.25</v>
      </c>
      <c r="J88" s="97">
        <v>3</v>
      </c>
      <c r="K88" s="128" t="s">
        <v>1294</v>
      </c>
      <c r="L88" s="131">
        <v>0.15</v>
      </c>
      <c r="M88" s="41">
        <f t="shared" si="7"/>
        <v>19.762499999999999</v>
      </c>
      <c r="N88" s="15"/>
      <c r="O88" s="53">
        <f t="shared" si="6"/>
        <v>0</v>
      </c>
      <c r="Q88" s="242"/>
    </row>
    <row r="89" spans="1:17" s="67" customFormat="1" ht="130" customHeight="1">
      <c r="A89" s="123">
        <v>8</v>
      </c>
      <c r="B89" s="84" t="s">
        <v>283</v>
      </c>
      <c r="C89" s="126" t="s">
        <v>23</v>
      </c>
      <c r="D89" s="76" t="s">
        <v>123</v>
      </c>
      <c r="E89" s="84" t="s">
        <v>123</v>
      </c>
      <c r="F89" s="84" t="s">
        <v>217</v>
      </c>
      <c r="G89" s="99" t="s">
        <v>1557</v>
      </c>
      <c r="H89" s="85">
        <v>1</v>
      </c>
      <c r="I89" s="122">
        <v>27.35</v>
      </c>
      <c r="J89" s="97">
        <v>3</v>
      </c>
      <c r="K89" s="128" t="s">
        <v>1294</v>
      </c>
      <c r="L89" s="131">
        <v>0.15</v>
      </c>
      <c r="M89" s="41">
        <f t="shared" si="7"/>
        <v>23.247500000000002</v>
      </c>
      <c r="N89" s="15"/>
      <c r="O89" s="53">
        <f t="shared" si="6"/>
        <v>0</v>
      </c>
      <c r="Q89" s="242"/>
    </row>
    <row r="90" spans="1:17" s="67" customFormat="1" ht="130" customHeight="1">
      <c r="A90" s="123">
        <v>8</v>
      </c>
      <c r="B90" s="84" t="s">
        <v>283</v>
      </c>
      <c r="C90" s="126" t="s">
        <v>23</v>
      </c>
      <c r="D90" s="76" t="s">
        <v>124</v>
      </c>
      <c r="E90" s="84" t="s">
        <v>124</v>
      </c>
      <c r="F90" s="84" t="s">
        <v>218</v>
      </c>
      <c r="G90" s="99" t="s">
        <v>1558</v>
      </c>
      <c r="H90" s="85">
        <v>1</v>
      </c>
      <c r="I90" s="122">
        <v>35.58</v>
      </c>
      <c r="J90" s="97">
        <v>3</v>
      </c>
      <c r="K90" s="128" t="s">
        <v>1294</v>
      </c>
      <c r="L90" s="131">
        <v>0.15</v>
      </c>
      <c r="M90" s="41">
        <f t="shared" si="7"/>
        <v>30.242999999999999</v>
      </c>
      <c r="N90" s="15"/>
      <c r="O90" s="53">
        <f t="shared" si="6"/>
        <v>0</v>
      </c>
      <c r="Q90" s="242"/>
    </row>
    <row r="91" spans="1:17" s="67" customFormat="1" ht="130" customHeight="1">
      <c r="A91" s="123">
        <v>8</v>
      </c>
      <c r="B91" s="84" t="s">
        <v>284</v>
      </c>
      <c r="C91" s="126" t="s">
        <v>23</v>
      </c>
      <c r="D91" s="76" t="s">
        <v>125</v>
      </c>
      <c r="E91" s="84" t="s">
        <v>125</v>
      </c>
      <c r="F91" s="84" t="s">
        <v>219</v>
      </c>
      <c r="G91" s="99" t="s">
        <v>1559</v>
      </c>
      <c r="H91" s="85">
        <v>6</v>
      </c>
      <c r="I91" s="122">
        <v>6.02</v>
      </c>
      <c r="J91" s="97">
        <v>12</v>
      </c>
      <c r="K91" s="128" t="s">
        <v>1294</v>
      </c>
      <c r="L91" s="131">
        <v>0.15</v>
      </c>
      <c r="M91" s="41">
        <f t="shared" si="7"/>
        <v>5.1169999999999991</v>
      </c>
      <c r="N91" s="15"/>
      <c r="O91" s="53">
        <f t="shared" si="6"/>
        <v>0</v>
      </c>
      <c r="Q91" s="242"/>
    </row>
    <row r="92" spans="1:17" s="67" customFormat="1" ht="130" customHeight="1">
      <c r="A92" s="123">
        <v>8</v>
      </c>
      <c r="B92" s="84" t="s">
        <v>284</v>
      </c>
      <c r="C92" s="126" t="s">
        <v>23</v>
      </c>
      <c r="D92" s="76" t="s">
        <v>126</v>
      </c>
      <c r="E92" s="84" t="s">
        <v>126</v>
      </c>
      <c r="F92" s="84" t="s">
        <v>220</v>
      </c>
      <c r="G92" s="99" t="s">
        <v>1560</v>
      </c>
      <c r="H92" s="85">
        <v>3</v>
      </c>
      <c r="I92" s="122">
        <v>10.06</v>
      </c>
      <c r="J92" s="97">
        <v>6</v>
      </c>
      <c r="K92" s="128" t="s">
        <v>1294</v>
      </c>
      <c r="L92" s="131">
        <v>0.15</v>
      </c>
      <c r="M92" s="41">
        <f t="shared" si="7"/>
        <v>8.5510000000000002</v>
      </c>
      <c r="N92" s="15"/>
      <c r="O92" s="53">
        <f t="shared" si="6"/>
        <v>0</v>
      </c>
      <c r="Q92" s="242"/>
    </row>
    <row r="93" spans="1:17" s="67" customFormat="1" ht="130" customHeight="1">
      <c r="A93" s="123">
        <v>8</v>
      </c>
      <c r="B93" s="84" t="s">
        <v>284</v>
      </c>
      <c r="C93" s="126" t="s">
        <v>23</v>
      </c>
      <c r="D93" s="76" t="s">
        <v>127</v>
      </c>
      <c r="E93" s="84" t="s">
        <v>127</v>
      </c>
      <c r="F93" s="84" t="s">
        <v>221</v>
      </c>
      <c r="G93" s="99" t="s">
        <v>1561</v>
      </c>
      <c r="H93" s="85">
        <v>6</v>
      </c>
      <c r="I93" s="122">
        <v>4.03</v>
      </c>
      <c r="J93" s="97">
        <v>12</v>
      </c>
      <c r="K93" s="128" t="s">
        <v>1294</v>
      </c>
      <c r="L93" s="131">
        <v>0.15</v>
      </c>
      <c r="M93" s="41">
        <f t="shared" si="7"/>
        <v>3.4255</v>
      </c>
      <c r="N93" s="15"/>
      <c r="O93" s="53">
        <f t="shared" si="6"/>
        <v>0</v>
      </c>
      <c r="Q93" s="242"/>
    </row>
    <row r="94" spans="1:17" s="242" customFormat="1" ht="130" customHeight="1">
      <c r="A94" s="123">
        <v>8</v>
      </c>
      <c r="B94" s="98" t="s">
        <v>276</v>
      </c>
      <c r="C94" s="126" t="s">
        <v>26</v>
      </c>
      <c r="D94" s="76" t="s">
        <v>36</v>
      </c>
      <c r="E94" s="85" t="s">
        <v>36</v>
      </c>
      <c r="F94" s="85">
        <v>301341</v>
      </c>
      <c r="G94" s="100" t="s">
        <v>1562</v>
      </c>
      <c r="H94" s="106">
        <v>6</v>
      </c>
      <c r="I94" s="108">
        <v>1.5</v>
      </c>
      <c r="J94" s="109">
        <v>12</v>
      </c>
      <c r="K94" s="128" t="s">
        <v>1294</v>
      </c>
      <c r="L94" s="130">
        <v>0.25</v>
      </c>
      <c r="M94" s="41">
        <f t="shared" si="7"/>
        <v>1.125</v>
      </c>
      <c r="N94" s="16"/>
      <c r="O94" s="53">
        <f t="shared" si="6"/>
        <v>0</v>
      </c>
    </row>
    <row r="95" spans="1:17" s="242" customFormat="1" ht="130" customHeight="1">
      <c r="A95" s="123">
        <v>8</v>
      </c>
      <c r="B95" s="98" t="s">
        <v>276</v>
      </c>
      <c r="C95" s="126" t="s">
        <v>26</v>
      </c>
      <c r="D95" s="76" t="s">
        <v>37</v>
      </c>
      <c r="E95" s="86" t="s">
        <v>37</v>
      </c>
      <c r="F95" s="86">
        <v>301342</v>
      </c>
      <c r="G95" s="100" t="s">
        <v>1563</v>
      </c>
      <c r="H95" s="106">
        <v>6</v>
      </c>
      <c r="I95" s="108">
        <v>3.02</v>
      </c>
      <c r="J95" s="110">
        <v>12</v>
      </c>
      <c r="K95" s="128" t="s">
        <v>1294</v>
      </c>
      <c r="L95" s="130">
        <v>0.25</v>
      </c>
      <c r="M95" s="41">
        <f t="shared" si="7"/>
        <v>2.2650000000000001</v>
      </c>
      <c r="N95" s="48"/>
      <c r="O95" s="53">
        <f t="shared" si="6"/>
        <v>0</v>
      </c>
    </row>
    <row r="96" spans="1:17" s="242" customFormat="1" ht="130" customHeight="1">
      <c r="A96" s="239" t="s">
        <v>282</v>
      </c>
      <c r="B96" s="240"/>
      <c r="C96" s="240"/>
      <c r="D96" s="239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</row>
    <row r="97" spans="1:17" s="67" customFormat="1" ht="130" customHeight="1">
      <c r="A97" s="123">
        <v>9</v>
      </c>
      <c r="B97" s="84" t="s">
        <v>282</v>
      </c>
      <c r="C97" s="126" t="s">
        <v>23</v>
      </c>
      <c r="D97" s="76" t="s">
        <v>113</v>
      </c>
      <c r="E97" s="84" t="s">
        <v>113</v>
      </c>
      <c r="F97" s="84" t="s">
        <v>210</v>
      </c>
      <c r="G97" s="99" t="s">
        <v>1564</v>
      </c>
      <c r="H97" s="85">
        <v>1</v>
      </c>
      <c r="I97" s="122">
        <v>7.53</v>
      </c>
      <c r="J97" s="97">
        <v>5</v>
      </c>
      <c r="K97" s="128" t="s">
        <v>1294</v>
      </c>
      <c r="L97" s="131">
        <v>0.15</v>
      </c>
      <c r="M97" s="41">
        <f t="shared" ref="M97:M103" si="8">(I97*(1-L97))</f>
        <v>6.4005000000000001</v>
      </c>
      <c r="N97" s="15"/>
      <c r="O97" s="53">
        <f t="shared" si="6"/>
        <v>0</v>
      </c>
      <c r="Q97" s="242"/>
    </row>
    <row r="98" spans="1:17" s="67" customFormat="1" ht="130" customHeight="1">
      <c r="A98" s="123">
        <v>9</v>
      </c>
      <c r="B98" s="84" t="s">
        <v>282</v>
      </c>
      <c r="C98" s="126" t="s">
        <v>23</v>
      </c>
      <c r="D98" s="76" t="s">
        <v>114</v>
      </c>
      <c r="E98" s="84" t="s">
        <v>114</v>
      </c>
      <c r="F98" s="84" t="s">
        <v>211</v>
      </c>
      <c r="G98" s="99" t="s">
        <v>1565</v>
      </c>
      <c r="H98" s="85">
        <v>1</v>
      </c>
      <c r="I98" s="122">
        <v>14.93</v>
      </c>
      <c r="J98" s="97">
        <v>5</v>
      </c>
      <c r="K98" s="128" t="s">
        <v>1294</v>
      </c>
      <c r="L98" s="131">
        <v>0.15</v>
      </c>
      <c r="M98" s="41">
        <f t="shared" si="8"/>
        <v>12.6905</v>
      </c>
      <c r="N98" s="15"/>
      <c r="O98" s="53">
        <f t="shared" si="6"/>
        <v>0</v>
      </c>
      <c r="Q98" s="242"/>
    </row>
    <row r="99" spans="1:17" s="67" customFormat="1" ht="130" customHeight="1">
      <c r="A99" s="123">
        <v>9</v>
      </c>
      <c r="B99" s="84" t="s">
        <v>282</v>
      </c>
      <c r="C99" s="126" t="s">
        <v>23</v>
      </c>
      <c r="D99" s="76" t="s">
        <v>115</v>
      </c>
      <c r="E99" s="84" t="s">
        <v>115</v>
      </c>
      <c r="F99" s="84">
        <v>490057</v>
      </c>
      <c r="G99" s="99" t="s">
        <v>1566</v>
      </c>
      <c r="H99" s="85">
        <v>1</v>
      </c>
      <c r="I99" s="122">
        <v>26.57</v>
      </c>
      <c r="J99" s="97">
        <v>3</v>
      </c>
      <c r="K99" s="128" t="s">
        <v>1294</v>
      </c>
      <c r="L99" s="131">
        <v>0.15</v>
      </c>
      <c r="M99" s="41">
        <f t="shared" si="8"/>
        <v>22.584499999999998</v>
      </c>
      <c r="N99" s="15"/>
      <c r="O99" s="53">
        <f t="shared" si="6"/>
        <v>0</v>
      </c>
      <c r="Q99" s="242"/>
    </row>
    <row r="100" spans="1:17" s="67" customFormat="1" ht="130" customHeight="1">
      <c r="A100" s="123">
        <v>9</v>
      </c>
      <c r="B100" s="84" t="s">
        <v>282</v>
      </c>
      <c r="C100" s="126" t="s">
        <v>23</v>
      </c>
      <c r="D100" s="76" t="s">
        <v>116</v>
      </c>
      <c r="E100" s="84" t="s">
        <v>116</v>
      </c>
      <c r="F100" s="84">
        <v>2090007</v>
      </c>
      <c r="G100" s="99" t="s">
        <v>1567</v>
      </c>
      <c r="H100" s="85">
        <v>1</v>
      </c>
      <c r="I100" s="122">
        <v>38.76</v>
      </c>
      <c r="J100" s="97">
        <v>3</v>
      </c>
      <c r="K100" s="128" t="s">
        <v>1294</v>
      </c>
      <c r="L100" s="131">
        <v>0.15</v>
      </c>
      <c r="M100" s="41">
        <f t="shared" si="8"/>
        <v>32.945999999999998</v>
      </c>
      <c r="N100" s="15"/>
      <c r="O100" s="53">
        <f t="shared" si="6"/>
        <v>0</v>
      </c>
      <c r="Q100" s="242"/>
    </row>
    <row r="101" spans="1:17" s="67" customFormat="1" ht="130" customHeight="1">
      <c r="A101" s="123">
        <v>9</v>
      </c>
      <c r="B101" s="84" t="s">
        <v>282</v>
      </c>
      <c r="C101" s="126" t="s">
        <v>23</v>
      </c>
      <c r="D101" s="76" t="s">
        <v>117</v>
      </c>
      <c r="E101" s="84" t="s">
        <v>117</v>
      </c>
      <c r="F101" s="84" t="s">
        <v>212</v>
      </c>
      <c r="G101" s="99" t="s">
        <v>1568</v>
      </c>
      <c r="H101" s="85">
        <v>1</v>
      </c>
      <c r="I101" s="122">
        <v>31.6</v>
      </c>
      <c r="J101" s="97">
        <v>3</v>
      </c>
      <c r="K101" s="128" t="s">
        <v>1294</v>
      </c>
      <c r="L101" s="131">
        <v>0.15</v>
      </c>
      <c r="M101" s="41">
        <f t="shared" si="8"/>
        <v>26.86</v>
      </c>
      <c r="N101" s="15"/>
      <c r="O101" s="53">
        <f t="shared" si="6"/>
        <v>0</v>
      </c>
      <c r="Q101" s="242"/>
    </row>
    <row r="102" spans="1:17" s="67" customFormat="1" ht="130" customHeight="1">
      <c r="A102" s="123">
        <v>9</v>
      </c>
      <c r="B102" s="84" t="s">
        <v>282</v>
      </c>
      <c r="C102" s="126" t="s">
        <v>23</v>
      </c>
      <c r="D102" s="76" t="s">
        <v>118</v>
      </c>
      <c r="E102" s="84" t="s">
        <v>118</v>
      </c>
      <c r="F102" s="84" t="s">
        <v>213</v>
      </c>
      <c r="G102" s="99" t="s">
        <v>1569</v>
      </c>
      <c r="H102" s="85">
        <v>1</v>
      </c>
      <c r="I102" s="122">
        <v>31.6</v>
      </c>
      <c r="J102" s="97" t="s">
        <v>269</v>
      </c>
      <c r="K102" s="128" t="s">
        <v>1294</v>
      </c>
      <c r="L102" s="131">
        <v>0.15</v>
      </c>
      <c r="M102" s="41">
        <f t="shared" si="8"/>
        <v>26.86</v>
      </c>
      <c r="N102" s="15"/>
      <c r="O102" s="53">
        <f t="shared" si="6"/>
        <v>0</v>
      </c>
      <c r="Q102" s="242"/>
    </row>
    <row r="103" spans="1:17" s="67" customFormat="1" ht="130" customHeight="1">
      <c r="A103" s="123">
        <v>9</v>
      </c>
      <c r="B103" s="84" t="s">
        <v>282</v>
      </c>
      <c r="C103" s="126" t="s">
        <v>23</v>
      </c>
      <c r="D103" s="76" t="s">
        <v>119</v>
      </c>
      <c r="E103" s="84" t="s">
        <v>119</v>
      </c>
      <c r="F103" s="84">
        <v>2090009</v>
      </c>
      <c r="G103" s="99" t="s">
        <v>1570</v>
      </c>
      <c r="H103" s="85">
        <v>1</v>
      </c>
      <c r="I103" s="122">
        <v>27.69</v>
      </c>
      <c r="J103" s="97" t="s">
        <v>269</v>
      </c>
      <c r="K103" s="128" t="s">
        <v>1294</v>
      </c>
      <c r="L103" s="131">
        <v>0.15</v>
      </c>
      <c r="M103" s="41">
        <f t="shared" si="8"/>
        <v>23.5365</v>
      </c>
      <c r="N103" s="15"/>
      <c r="O103" s="53">
        <f t="shared" si="6"/>
        <v>0</v>
      </c>
      <c r="Q103" s="242"/>
    </row>
    <row r="104" spans="1:17" s="242" customFormat="1" ht="130" customHeight="1">
      <c r="A104" s="239" t="s">
        <v>281</v>
      </c>
      <c r="B104" s="240"/>
      <c r="C104" s="240"/>
      <c r="D104" s="239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</row>
    <row r="105" spans="1:17" s="67" customFormat="1" ht="130" customHeight="1">
      <c r="A105" s="123">
        <v>9</v>
      </c>
      <c r="B105" s="84" t="s">
        <v>281</v>
      </c>
      <c r="C105" s="126" t="s">
        <v>23</v>
      </c>
      <c r="D105" s="76" t="s">
        <v>106</v>
      </c>
      <c r="E105" s="84" t="s">
        <v>106</v>
      </c>
      <c r="F105" s="84" t="s">
        <v>203</v>
      </c>
      <c r="G105" s="99" t="s">
        <v>1571</v>
      </c>
      <c r="H105" s="85">
        <v>1</v>
      </c>
      <c r="I105" s="122">
        <v>16.350000000000001</v>
      </c>
      <c r="J105" s="97">
        <v>5</v>
      </c>
      <c r="K105" s="128" t="s">
        <v>1294</v>
      </c>
      <c r="L105" s="131">
        <v>0.2</v>
      </c>
      <c r="M105" s="41">
        <f t="shared" ref="M105:M111" si="9">(I105*(1-L105))</f>
        <v>13.080000000000002</v>
      </c>
      <c r="N105" s="15"/>
      <c r="O105" s="53">
        <f t="shared" si="6"/>
        <v>0</v>
      </c>
      <c r="Q105" s="242"/>
    </row>
    <row r="106" spans="1:17" s="67" customFormat="1" ht="130" customHeight="1">
      <c r="A106" s="123">
        <v>9</v>
      </c>
      <c r="B106" s="84" t="s">
        <v>281</v>
      </c>
      <c r="C106" s="126" t="s">
        <v>23</v>
      </c>
      <c r="D106" s="76" t="s">
        <v>107</v>
      </c>
      <c r="E106" s="84" t="s">
        <v>107</v>
      </c>
      <c r="F106" s="84" t="s">
        <v>204</v>
      </c>
      <c r="G106" s="100" t="s">
        <v>1572</v>
      </c>
      <c r="H106" s="85">
        <v>1</v>
      </c>
      <c r="I106" s="122">
        <v>16.350000000000001</v>
      </c>
      <c r="J106" s="116">
        <v>5</v>
      </c>
      <c r="K106" s="128" t="s">
        <v>1294</v>
      </c>
      <c r="L106" s="132">
        <v>0.2</v>
      </c>
      <c r="M106" s="41">
        <f t="shared" si="9"/>
        <v>13.080000000000002</v>
      </c>
      <c r="N106" s="15"/>
      <c r="O106" s="53">
        <f t="shared" si="6"/>
        <v>0</v>
      </c>
      <c r="Q106" s="242"/>
    </row>
    <row r="107" spans="1:17" s="67" customFormat="1" ht="130" customHeight="1">
      <c r="A107" s="123">
        <v>9</v>
      </c>
      <c r="B107" s="84" t="s">
        <v>281</v>
      </c>
      <c r="C107" s="126" t="s">
        <v>23</v>
      </c>
      <c r="D107" s="76" t="s">
        <v>108</v>
      </c>
      <c r="E107" s="84" t="s">
        <v>108</v>
      </c>
      <c r="F107" s="84" t="s">
        <v>205</v>
      </c>
      <c r="G107" s="100" t="s">
        <v>1573</v>
      </c>
      <c r="H107" s="85">
        <v>1</v>
      </c>
      <c r="I107" s="122">
        <v>16.350000000000001</v>
      </c>
      <c r="J107" s="116">
        <v>5</v>
      </c>
      <c r="K107" s="128" t="s">
        <v>1294</v>
      </c>
      <c r="L107" s="132">
        <v>0.2</v>
      </c>
      <c r="M107" s="41">
        <f t="shared" si="9"/>
        <v>13.080000000000002</v>
      </c>
      <c r="N107" s="15"/>
      <c r="O107" s="53">
        <f t="shared" si="6"/>
        <v>0</v>
      </c>
      <c r="Q107" s="242"/>
    </row>
    <row r="108" spans="1:17" s="67" customFormat="1" ht="130" customHeight="1">
      <c r="A108" s="123">
        <v>9</v>
      </c>
      <c r="B108" s="84" t="s">
        <v>281</v>
      </c>
      <c r="C108" s="126" t="s">
        <v>23</v>
      </c>
      <c r="D108" s="76" t="s">
        <v>109</v>
      </c>
      <c r="E108" s="84" t="s">
        <v>109</v>
      </c>
      <c r="F108" s="84" t="s">
        <v>206</v>
      </c>
      <c r="G108" s="100" t="s">
        <v>1574</v>
      </c>
      <c r="H108" s="85">
        <v>1</v>
      </c>
      <c r="I108" s="122">
        <v>16.350000000000001</v>
      </c>
      <c r="J108" s="116">
        <v>5</v>
      </c>
      <c r="K108" s="128" t="s">
        <v>1294</v>
      </c>
      <c r="L108" s="132">
        <v>0.2</v>
      </c>
      <c r="M108" s="41">
        <f t="shared" si="9"/>
        <v>13.080000000000002</v>
      </c>
      <c r="N108" s="15"/>
      <c r="O108" s="53">
        <f t="shared" si="6"/>
        <v>0</v>
      </c>
      <c r="Q108" s="242"/>
    </row>
    <row r="109" spans="1:17" s="67" customFormat="1" ht="130" customHeight="1">
      <c r="A109" s="123">
        <v>9</v>
      </c>
      <c r="B109" s="84" t="s">
        <v>281</v>
      </c>
      <c r="C109" s="126" t="s">
        <v>23</v>
      </c>
      <c r="D109" s="76" t="s">
        <v>110</v>
      </c>
      <c r="E109" s="84" t="s">
        <v>110</v>
      </c>
      <c r="F109" s="84" t="s">
        <v>207</v>
      </c>
      <c r="G109" s="100" t="s">
        <v>1575</v>
      </c>
      <c r="H109" s="85">
        <v>1</v>
      </c>
      <c r="I109" s="122">
        <v>32.71</v>
      </c>
      <c r="J109" s="116">
        <v>3</v>
      </c>
      <c r="K109" s="128" t="s">
        <v>1294</v>
      </c>
      <c r="L109" s="132">
        <v>0.2</v>
      </c>
      <c r="M109" s="41">
        <f t="shared" si="9"/>
        <v>26.168000000000003</v>
      </c>
      <c r="N109" s="15"/>
      <c r="O109" s="53">
        <f t="shared" si="6"/>
        <v>0</v>
      </c>
      <c r="Q109" s="242"/>
    </row>
    <row r="110" spans="1:17" s="67" customFormat="1" ht="130" customHeight="1">
      <c r="A110" s="123">
        <v>9</v>
      </c>
      <c r="B110" s="84" t="s">
        <v>281</v>
      </c>
      <c r="C110" s="126" t="s">
        <v>23</v>
      </c>
      <c r="D110" s="76" t="s">
        <v>111</v>
      </c>
      <c r="E110" s="84" t="s">
        <v>111</v>
      </c>
      <c r="F110" s="84" t="s">
        <v>208</v>
      </c>
      <c r="G110" s="99" t="s">
        <v>1576</v>
      </c>
      <c r="H110" s="85">
        <v>1</v>
      </c>
      <c r="I110" s="122">
        <v>32.71</v>
      </c>
      <c r="J110" s="97">
        <v>3</v>
      </c>
      <c r="K110" s="128" t="s">
        <v>1294</v>
      </c>
      <c r="L110" s="131">
        <v>0.2</v>
      </c>
      <c r="M110" s="41">
        <f t="shared" si="9"/>
        <v>26.168000000000003</v>
      </c>
      <c r="N110" s="15"/>
      <c r="O110" s="53">
        <f t="shared" si="6"/>
        <v>0</v>
      </c>
      <c r="Q110" s="242"/>
    </row>
    <row r="111" spans="1:17" s="67" customFormat="1" ht="130" customHeight="1">
      <c r="A111" s="123">
        <v>9</v>
      </c>
      <c r="B111" s="84" t="s">
        <v>281</v>
      </c>
      <c r="C111" s="126" t="s">
        <v>23</v>
      </c>
      <c r="D111" s="76" t="s">
        <v>112</v>
      </c>
      <c r="E111" s="84" t="s">
        <v>112</v>
      </c>
      <c r="F111" s="84" t="s">
        <v>209</v>
      </c>
      <c r="G111" s="99" t="s">
        <v>1577</v>
      </c>
      <c r="H111" s="85">
        <v>1</v>
      </c>
      <c r="I111" s="122">
        <v>65.66</v>
      </c>
      <c r="J111" s="97">
        <v>5</v>
      </c>
      <c r="K111" s="128" t="s">
        <v>1294</v>
      </c>
      <c r="L111" s="131">
        <v>0.2</v>
      </c>
      <c r="M111" s="41">
        <f t="shared" si="9"/>
        <v>52.527999999999999</v>
      </c>
      <c r="N111" s="15"/>
      <c r="O111" s="53">
        <f t="shared" si="6"/>
        <v>0</v>
      </c>
      <c r="Q111" s="242"/>
    </row>
    <row r="112" spans="1:17" s="242" customFormat="1" ht="130" customHeight="1">
      <c r="A112" s="239" t="s">
        <v>270</v>
      </c>
      <c r="B112" s="240"/>
      <c r="C112" s="240"/>
      <c r="D112" s="239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</row>
    <row r="113" spans="1:17" s="67" customFormat="1" ht="130" customHeight="1">
      <c r="A113" s="123">
        <v>10</v>
      </c>
      <c r="B113" s="84" t="s">
        <v>285</v>
      </c>
      <c r="C113" s="123" t="s">
        <v>274</v>
      </c>
      <c r="D113" s="76" t="s">
        <v>128</v>
      </c>
      <c r="E113" s="84" t="s">
        <v>128</v>
      </c>
      <c r="F113" s="84" t="s">
        <v>222</v>
      </c>
      <c r="G113" s="99" t="s">
        <v>1578</v>
      </c>
      <c r="H113" s="85">
        <v>1</v>
      </c>
      <c r="I113" s="134">
        <v>11.19</v>
      </c>
      <c r="J113" s="97">
        <v>10</v>
      </c>
      <c r="K113" s="128" t="s">
        <v>1294</v>
      </c>
      <c r="L113" s="131">
        <v>0.15</v>
      </c>
      <c r="M113" s="41">
        <f t="shared" ref="M113:M128" si="10">(I113*(1-L113))</f>
        <v>9.5114999999999998</v>
      </c>
      <c r="N113" s="15"/>
      <c r="O113" s="53">
        <f t="shared" si="6"/>
        <v>0</v>
      </c>
      <c r="Q113" s="242"/>
    </row>
    <row r="114" spans="1:17" s="67" customFormat="1" ht="130" customHeight="1">
      <c r="A114" s="123">
        <v>10</v>
      </c>
      <c r="B114" s="84" t="s">
        <v>285</v>
      </c>
      <c r="C114" s="123" t="s">
        <v>274</v>
      </c>
      <c r="D114" s="76" t="s">
        <v>129</v>
      </c>
      <c r="E114" s="84" t="s">
        <v>129</v>
      </c>
      <c r="F114" s="84" t="s">
        <v>223</v>
      </c>
      <c r="G114" s="99" t="s">
        <v>1579</v>
      </c>
      <c r="H114" s="85">
        <v>1</v>
      </c>
      <c r="I114" s="134">
        <v>11.19</v>
      </c>
      <c r="J114" s="97">
        <v>10</v>
      </c>
      <c r="K114" s="128" t="s">
        <v>1294</v>
      </c>
      <c r="L114" s="131">
        <v>0.15</v>
      </c>
      <c r="M114" s="41">
        <f t="shared" si="10"/>
        <v>9.5114999999999998</v>
      </c>
      <c r="N114" s="15"/>
      <c r="O114" s="53">
        <f t="shared" si="6"/>
        <v>0</v>
      </c>
      <c r="Q114" s="242"/>
    </row>
    <row r="115" spans="1:17" s="67" customFormat="1" ht="130" customHeight="1">
      <c r="A115" s="123">
        <v>10</v>
      </c>
      <c r="B115" s="84" t="s">
        <v>285</v>
      </c>
      <c r="C115" s="123" t="s">
        <v>274</v>
      </c>
      <c r="D115" s="76" t="s">
        <v>130</v>
      </c>
      <c r="E115" s="84" t="s">
        <v>130</v>
      </c>
      <c r="F115" s="84" t="s">
        <v>224</v>
      </c>
      <c r="G115" s="99" t="s">
        <v>1580</v>
      </c>
      <c r="H115" s="85">
        <v>1</v>
      </c>
      <c r="I115" s="134">
        <v>11.19</v>
      </c>
      <c r="J115" s="97">
        <v>10</v>
      </c>
      <c r="K115" s="128" t="s">
        <v>1294</v>
      </c>
      <c r="L115" s="131">
        <v>0.15</v>
      </c>
      <c r="M115" s="41">
        <f t="shared" si="10"/>
        <v>9.5114999999999998</v>
      </c>
      <c r="N115" s="15"/>
      <c r="O115" s="53">
        <f t="shared" si="6"/>
        <v>0</v>
      </c>
      <c r="Q115" s="242"/>
    </row>
    <row r="116" spans="1:17" s="67" customFormat="1" ht="130" customHeight="1">
      <c r="A116" s="123">
        <v>10</v>
      </c>
      <c r="B116" s="84" t="s">
        <v>285</v>
      </c>
      <c r="C116" s="123" t="s">
        <v>274</v>
      </c>
      <c r="D116" s="76" t="s">
        <v>131</v>
      </c>
      <c r="E116" s="84" t="s">
        <v>131</v>
      </c>
      <c r="F116" s="84" t="s">
        <v>225</v>
      </c>
      <c r="G116" s="99" t="s">
        <v>1581</v>
      </c>
      <c r="H116" s="85">
        <v>1</v>
      </c>
      <c r="I116" s="134">
        <v>16.25</v>
      </c>
      <c r="J116" s="97">
        <v>10</v>
      </c>
      <c r="K116" s="128" t="s">
        <v>1294</v>
      </c>
      <c r="L116" s="131">
        <v>0.15</v>
      </c>
      <c r="M116" s="41">
        <f t="shared" si="10"/>
        <v>13.8125</v>
      </c>
      <c r="N116" s="15"/>
      <c r="O116" s="53">
        <f t="shared" si="6"/>
        <v>0</v>
      </c>
      <c r="Q116" s="242"/>
    </row>
    <row r="117" spans="1:17" s="67" customFormat="1" ht="130" customHeight="1">
      <c r="A117" s="123">
        <v>10</v>
      </c>
      <c r="B117" s="84" t="s">
        <v>286</v>
      </c>
      <c r="C117" s="123" t="s">
        <v>274</v>
      </c>
      <c r="D117" s="76" t="s">
        <v>132</v>
      </c>
      <c r="E117" s="84" t="s">
        <v>132</v>
      </c>
      <c r="F117" s="84" t="s">
        <v>226</v>
      </c>
      <c r="G117" s="99" t="s">
        <v>1582</v>
      </c>
      <c r="H117" s="85">
        <v>1</v>
      </c>
      <c r="I117" s="134">
        <v>11.19</v>
      </c>
      <c r="J117" s="97">
        <v>5</v>
      </c>
      <c r="K117" s="128" t="s">
        <v>1294</v>
      </c>
      <c r="L117" s="131">
        <v>0.15</v>
      </c>
      <c r="M117" s="41">
        <f t="shared" si="10"/>
        <v>9.5114999999999998</v>
      </c>
      <c r="N117" s="15"/>
      <c r="O117" s="53">
        <f t="shared" si="6"/>
        <v>0</v>
      </c>
      <c r="Q117" s="242"/>
    </row>
    <row r="118" spans="1:17" s="67" customFormat="1" ht="130" customHeight="1">
      <c r="A118" s="123">
        <v>10</v>
      </c>
      <c r="B118" s="84" t="s">
        <v>286</v>
      </c>
      <c r="C118" s="123" t="s">
        <v>274</v>
      </c>
      <c r="D118" s="76" t="s">
        <v>133</v>
      </c>
      <c r="E118" s="84" t="s">
        <v>133</v>
      </c>
      <c r="F118" s="84" t="s">
        <v>227</v>
      </c>
      <c r="G118" s="99" t="s">
        <v>1583</v>
      </c>
      <c r="H118" s="85">
        <v>1</v>
      </c>
      <c r="I118" s="134">
        <v>13.49</v>
      </c>
      <c r="J118" s="97">
        <v>5</v>
      </c>
      <c r="K118" s="128" t="s">
        <v>1294</v>
      </c>
      <c r="L118" s="131">
        <v>0.15</v>
      </c>
      <c r="M118" s="41">
        <f t="shared" si="10"/>
        <v>11.4665</v>
      </c>
      <c r="N118" s="15"/>
      <c r="O118" s="53">
        <f t="shared" si="6"/>
        <v>0</v>
      </c>
      <c r="Q118" s="242"/>
    </row>
    <row r="119" spans="1:17" s="67" customFormat="1" ht="130" customHeight="1">
      <c r="A119" s="123">
        <v>10</v>
      </c>
      <c r="B119" s="84" t="s">
        <v>286</v>
      </c>
      <c r="C119" s="123" t="s">
        <v>274</v>
      </c>
      <c r="D119" s="76" t="s">
        <v>134</v>
      </c>
      <c r="E119" s="84" t="s">
        <v>134</v>
      </c>
      <c r="F119" s="84" t="s">
        <v>228</v>
      </c>
      <c r="G119" s="99" t="s">
        <v>1584</v>
      </c>
      <c r="H119" s="85">
        <v>1</v>
      </c>
      <c r="I119" s="134">
        <v>9</v>
      </c>
      <c r="J119" s="97">
        <v>5</v>
      </c>
      <c r="K119" s="128" t="s">
        <v>1294</v>
      </c>
      <c r="L119" s="131">
        <v>0.15</v>
      </c>
      <c r="M119" s="41">
        <f t="shared" si="10"/>
        <v>7.6499999999999995</v>
      </c>
      <c r="N119" s="15"/>
      <c r="O119" s="53">
        <f t="shared" si="6"/>
        <v>0</v>
      </c>
      <c r="Q119" s="242"/>
    </row>
    <row r="120" spans="1:17" s="67" customFormat="1" ht="130" customHeight="1">
      <c r="A120" s="123">
        <v>10</v>
      </c>
      <c r="B120" s="84" t="s">
        <v>286</v>
      </c>
      <c r="C120" s="123" t="s">
        <v>274</v>
      </c>
      <c r="D120" s="76" t="s">
        <v>135</v>
      </c>
      <c r="E120" s="84" t="s">
        <v>135</v>
      </c>
      <c r="F120" s="84" t="s">
        <v>229</v>
      </c>
      <c r="G120" s="99" t="s">
        <v>1585</v>
      </c>
      <c r="H120" s="85">
        <v>1</v>
      </c>
      <c r="I120" s="134">
        <v>11.19</v>
      </c>
      <c r="J120" s="97">
        <v>5</v>
      </c>
      <c r="K120" s="128" t="s">
        <v>1294</v>
      </c>
      <c r="L120" s="131">
        <v>0.15</v>
      </c>
      <c r="M120" s="41">
        <f t="shared" si="10"/>
        <v>9.5114999999999998</v>
      </c>
      <c r="N120" s="15"/>
      <c r="O120" s="53">
        <f t="shared" si="6"/>
        <v>0</v>
      </c>
      <c r="Q120" s="242"/>
    </row>
    <row r="121" spans="1:17" s="67" customFormat="1" ht="130" customHeight="1">
      <c r="A121" s="123">
        <v>10</v>
      </c>
      <c r="B121" s="84" t="s">
        <v>287</v>
      </c>
      <c r="C121" s="123" t="s">
        <v>274</v>
      </c>
      <c r="D121" s="76" t="s">
        <v>136</v>
      </c>
      <c r="E121" s="84" t="s">
        <v>136</v>
      </c>
      <c r="F121" s="84" t="s">
        <v>230</v>
      </c>
      <c r="G121" s="99" t="s">
        <v>1586</v>
      </c>
      <c r="H121" s="85">
        <v>1</v>
      </c>
      <c r="I121" s="122">
        <v>25.7</v>
      </c>
      <c r="J121" s="97">
        <v>3</v>
      </c>
      <c r="K121" s="128" t="s">
        <v>1294</v>
      </c>
      <c r="L121" s="131">
        <v>0.15</v>
      </c>
      <c r="M121" s="41">
        <f t="shared" si="10"/>
        <v>21.844999999999999</v>
      </c>
      <c r="N121" s="15"/>
      <c r="O121" s="53">
        <f t="shared" si="6"/>
        <v>0</v>
      </c>
      <c r="Q121" s="242"/>
    </row>
    <row r="122" spans="1:17" s="67" customFormat="1" ht="130" customHeight="1">
      <c r="A122" s="123">
        <v>10</v>
      </c>
      <c r="B122" s="84" t="s">
        <v>287</v>
      </c>
      <c r="C122" s="123" t="s">
        <v>274</v>
      </c>
      <c r="D122" s="76" t="s">
        <v>137</v>
      </c>
      <c r="E122" s="84" t="s">
        <v>137</v>
      </c>
      <c r="F122" s="84" t="s">
        <v>231</v>
      </c>
      <c r="G122" s="99" t="s">
        <v>1587</v>
      </c>
      <c r="H122" s="85">
        <v>1</v>
      </c>
      <c r="I122" s="122">
        <v>32.130000000000003</v>
      </c>
      <c r="J122" s="97">
        <v>3</v>
      </c>
      <c r="K122" s="128" t="s">
        <v>1294</v>
      </c>
      <c r="L122" s="131">
        <v>0.15</v>
      </c>
      <c r="M122" s="41">
        <f t="shared" si="10"/>
        <v>27.310500000000001</v>
      </c>
      <c r="N122" s="15"/>
      <c r="O122" s="53">
        <f t="shared" si="6"/>
        <v>0</v>
      </c>
      <c r="Q122" s="242"/>
    </row>
    <row r="123" spans="1:17" s="67" customFormat="1" ht="130" customHeight="1">
      <c r="A123" s="123">
        <v>10</v>
      </c>
      <c r="B123" s="84" t="s">
        <v>287</v>
      </c>
      <c r="C123" s="123" t="s">
        <v>274</v>
      </c>
      <c r="D123" s="76" t="s">
        <v>138</v>
      </c>
      <c r="E123" s="84" t="s">
        <v>138</v>
      </c>
      <c r="F123" s="84" t="s">
        <v>232</v>
      </c>
      <c r="G123" s="99" t="s">
        <v>1588</v>
      </c>
      <c r="H123" s="85">
        <v>1</v>
      </c>
      <c r="I123" s="122">
        <v>3.21</v>
      </c>
      <c r="J123" s="97">
        <v>5</v>
      </c>
      <c r="K123" s="128" t="s">
        <v>1294</v>
      </c>
      <c r="L123" s="131">
        <v>0.15</v>
      </c>
      <c r="M123" s="41">
        <f t="shared" si="10"/>
        <v>2.7284999999999999</v>
      </c>
      <c r="N123" s="15"/>
      <c r="O123" s="53">
        <f t="shared" si="6"/>
        <v>0</v>
      </c>
      <c r="Q123" s="242"/>
    </row>
    <row r="124" spans="1:17" s="67" customFormat="1" ht="130" customHeight="1">
      <c r="A124" s="123">
        <v>10</v>
      </c>
      <c r="B124" s="84" t="s">
        <v>287</v>
      </c>
      <c r="C124" s="123" t="s">
        <v>274</v>
      </c>
      <c r="D124" s="76" t="s">
        <v>139</v>
      </c>
      <c r="E124" s="84" t="s">
        <v>139</v>
      </c>
      <c r="F124" s="84" t="s">
        <v>233</v>
      </c>
      <c r="G124" s="99" t="s">
        <v>1589</v>
      </c>
      <c r="H124" s="85">
        <v>1</v>
      </c>
      <c r="I124" s="122">
        <v>4.5</v>
      </c>
      <c r="J124" s="97">
        <v>5</v>
      </c>
      <c r="K124" s="128" t="s">
        <v>1294</v>
      </c>
      <c r="L124" s="131">
        <v>0.15</v>
      </c>
      <c r="M124" s="41">
        <f t="shared" si="10"/>
        <v>3.8249999999999997</v>
      </c>
      <c r="N124" s="15"/>
      <c r="O124" s="53">
        <f t="shared" si="6"/>
        <v>0</v>
      </c>
      <c r="Q124" s="242"/>
    </row>
    <row r="125" spans="1:17" s="67" customFormat="1" ht="130" customHeight="1">
      <c r="A125" s="123">
        <v>10</v>
      </c>
      <c r="B125" s="84" t="s">
        <v>288</v>
      </c>
      <c r="C125" s="123" t="s">
        <v>274</v>
      </c>
      <c r="D125" s="76" t="s">
        <v>140</v>
      </c>
      <c r="E125" s="84" t="s">
        <v>140</v>
      </c>
      <c r="F125" s="84" t="s">
        <v>234</v>
      </c>
      <c r="G125" s="99" t="s">
        <v>1590</v>
      </c>
      <c r="H125" s="85">
        <v>1</v>
      </c>
      <c r="I125" s="122">
        <v>14.14</v>
      </c>
      <c r="J125" s="97">
        <v>5</v>
      </c>
      <c r="K125" s="128" t="s">
        <v>1294</v>
      </c>
      <c r="L125" s="131">
        <v>0.15</v>
      </c>
      <c r="M125" s="41">
        <f t="shared" si="10"/>
        <v>12.019</v>
      </c>
      <c r="N125" s="15"/>
      <c r="O125" s="53">
        <f t="shared" si="6"/>
        <v>0</v>
      </c>
      <c r="Q125" s="242"/>
    </row>
    <row r="126" spans="1:17" s="67" customFormat="1" ht="130" customHeight="1">
      <c r="A126" s="123">
        <v>10</v>
      </c>
      <c r="B126" s="84" t="s">
        <v>288</v>
      </c>
      <c r="C126" s="123" t="s">
        <v>274</v>
      </c>
      <c r="D126" s="76" t="s">
        <v>141</v>
      </c>
      <c r="E126" s="84" t="s">
        <v>141</v>
      </c>
      <c r="F126" s="84" t="s">
        <v>235</v>
      </c>
      <c r="G126" s="99" t="s">
        <v>1591</v>
      </c>
      <c r="H126" s="85">
        <v>1</v>
      </c>
      <c r="I126" s="122">
        <v>14.14</v>
      </c>
      <c r="J126" s="97">
        <v>5</v>
      </c>
      <c r="K126" s="128" t="s">
        <v>1294</v>
      </c>
      <c r="L126" s="131">
        <v>0.15</v>
      </c>
      <c r="M126" s="41">
        <f t="shared" si="10"/>
        <v>12.019</v>
      </c>
      <c r="N126" s="15"/>
      <c r="O126" s="53">
        <f t="shared" si="6"/>
        <v>0</v>
      </c>
      <c r="Q126" s="242"/>
    </row>
    <row r="127" spans="1:17" s="67" customFormat="1" ht="130" customHeight="1">
      <c r="A127" s="123">
        <v>10</v>
      </c>
      <c r="B127" s="84" t="s">
        <v>288</v>
      </c>
      <c r="C127" s="123" t="s">
        <v>274</v>
      </c>
      <c r="D127" s="76" t="s">
        <v>142</v>
      </c>
      <c r="E127" s="84" t="s">
        <v>142</v>
      </c>
      <c r="F127" s="84" t="s">
        <v>236</v>
      </c>
      <c r="G127" s="99" t="s">
        <v>1592</v>
      </c>
      <c r="H127" s="85">
        <v>1</v>
      </c>
      <c r="I127" s="122">
        <v>14.14</v>
      </c>
      <c r="J127" s="97">
        <v>5</v>
      </c>
      <c r="K127" s="128" t="s">
        <v>1294</v>
      </c>
      <c r="L127" s="131">
        <v>0.15</v>
      </c>
      <c r="M127" s="41">
        <f t="shared" si="10"/>
        <v>12.019</v>
      </c>
      <c r="N127" s="15"/>
      <c r="O127" s="53">
        <f t="shared" si="6"/>
        <v>0</v>
      </c>
      <c r="Q127" s="242"/>
    </row>
    <row r="128" spans="1:17" s="67" customFormat="1" ht="130" customHeight="1">
      <c r="A128" s="123">
        <v>10</v>
      </c>
      <c r="B128" s="84" t="s">
        <v>288</v>
      </c>
      <c r="C128" s="123" t="s">
        <v>274</v>
      </c>
      <c r="D128" s="76" t="s">
        <v>143</v>
      </c>
      <c r="E128" s="84" t="s">
        <v>143</v>
      </c>
      <c r="F128" s="84" t="s">
        <v>237</v>
      </c>
      <c r="G128" s="99" t="s">
        <v>1593</v>
      </c>
      <c r="H128" s="85">
        <v>1</v>
      </c>
      <c r="I128" s="122">
        <v>19.28</v>
      </c>
      <c r="J128" s="97">
        <v>3</v>
      </c>
      <c r="K128" s="128" t="s">
        <v>1294</v>
      </c>
      <c r="L128" s="131">
        <v>0.15</v>
      </c>
      <c r="M128" s="41">
        <f t="shared" si="10"/>
        <v>16.388000000000002</v>
      </c>
      <c r="N128" s="15"/>
      <c r="O128" s="53">
        <f t="shared" si="6"/>
        <v>0</v>
      </c>
      <c r="Q128" s="242"/>
    </row>
    <row r="129" spans="1:15">
      <c r="F129" s="33"/>
    </row>
    <row r="130" spans="1:15" ht="67" customHeight="1">
      <c r="A130" s="233"/>
      <c r="F130" s="33"/>
      <c r="G130" s="233"/>
      <c r="L130" s="7"/>
      <c r="M130" s="232" t="s">
        <v>27</v>
      </c>
      <c r="N130" s="228"/>
      <c r="O130" s="231">
        <f>SUM(O16:O128)</f>
        <v>0</v>
      </c>
    </row>
    <row r="131" spans="1:15" ht="28.5">
      <c r="A131" s="237" t="s">
        <v>1505</v>
      </c>
      <c r="B131" s="238"/>
      <c r="C131" s="238"/>
      <c r="D131" s="238"/>
      <c r="F131" s="33"/>
    </row>
    <row r="132" spans="1:15">
      <c r="F132" s="33"/>
    </row>
    <row r="133" spans="1:15">
      <c r="A133" s="13" t="s">
        <v>28</v>
      </c>
      <c r="F133" s="33"/>
    </row>
    <row r="134" spans="1:15">
      <c r="F134" s="33"/>
    </row>
    <row r="135" spans="1:15">
      <c r="F135" s="33"/>
    </row>
    <row r="136" spans="1:15">
      <c r="F136" s="33"/>
    </row>
    <row r="137" spans="1:15">
      <c r="F137" s="33"/>
    </row>
    <row r="138" spans="1:15">
      <c r="F138" s="33"/>
    </row>
    <row r="139" spans="1:15">
      <c r="F139" s="33"/>
    </row>
    <row r="140" spans="1:15">
      <c r="F140" s="33"/>
    </row>
    <row r="141" spans="1:15">
      <c r="F141" s="33"/>
    </row>
    <row r="142" spans="1:15">
      <c r="F142" s="33"/>
    </row>
    <row r="143" spans="1:15">
      <c r="F143" s="33"/>
    </row>
    <row r="144" spans="1:15">
      <c r="F144" s="33"/>
    </row>
    <row r="145" spans="6:6">
      <c r="F145" s="33"/>
    </row>
    <row r="146" spans="6:6">
      <c r="F146" s="33"/>
    </row>
    <row r="147" spans="6:6">
      <c r="F147" s="33"/>
    </row>
    <row r="148" spans="6:6">
      <c r="F148" s="33"/>
    </row>
    <row r="149" spans="6:6">
      <c r="F149" s="33"/>
    </row>
    <row r="150" spans="6:6">
      <c r="F150" s="33"/>
    </row>
    <row r="151" spans="6:6">
      <c r="F151" s="33"/>
    </row>
    <row r="152" spans="6:6">
      <c r="F152" s="33"/>
    </row>
    <row r="153" spans="6:6">
      <c r="F153" s="33"/>
    </row>
  </sheetData>
  <autoFilter ref="G1:G153" xr:uid="{00000000-0001-0000-0000-000000000000}"/>
  <sortState xmlns:xlrd2="http://schemas.microsoft.com/office/spreadsheetml/2017/richdata2" ref="A15:O21">
    <sortCondition ref="B15:B21"/>
  </sortState>
  <mergeCells count="1">
    <mergeCell ref="B2:D2"/>
  </mergeCells>
  <phoneticPr fontId="19" type="noConversion"/>
  <conditionalFormatting sqref="D15">
    <cfRule type="duplicateValues" dxfId="14" priority="203"/>
  </conditionalFormatting>
  <conditionalFormatting sqref="D30">
    <cfRule type="duplicateValues" dxfId="13" priority="8"/>
  </conditionalFormatting>
  <conditionalFormatting sqref="D49">
    <cfRule type="duplicateValues" dxfId="12" priority="7"/>
  </conditionalFormatting>
  <conditionalFormatting sqref="D55">
    <cfRule type="duplicateValues" dxfId="11" priority="6"/>
  </conditionalFormatting>
  <conditionalFormatting sqref="D76">
    <cfRule type="duplicateValues" dxfId="10" priority="5"/>
  </conditionalFormatting>
  <conditionalFormatting sqref="D85">
    <cfRule type="duplicateValues" dxfId="9" priority="4"/>
  </conditionalFormatting>
  <conditionalFormatting sqref="D96">
    <cfRule type="duplicateValues" dxfId="8" priority="3"/>
  </conditionalFormatting>
  <conditionalFormatting sqref="D104">
    <cfRule type="duplicateValues" dxfId="7" priority="2"/>
  </conditionalFormatting>
  <conditionalFormatting sqref="D112">
    <cfRule type="duplicateValues" dxfId="6" priority="1"/>
  </conditionalFormatting>
  <conditionalFormatting sqref="E56:E75">
    <cfRule type="duplicateValues" dxfId="5" priority="16"/>
    <cfRule type="duplicateValues" dxfId="4" priority="17"/>
  </conditionalFormatting>
  <conditionalFormatting sqref="G94:G95">
    <cfRule type="duplicateValues" dxfId="3" priority="39"/>
    <cfRule type="duplicateValues" dxfId="2" priority="40"/>
  </conditionalFormatting>
  <hyperlinks>
    <hyperlink ref="C12" r:id="rId1" xr:uid="{034A3A48-B1BC-4322-B100-6DCE5B912B30}"/>
  </hyperlinks>
  <printOptions horizontalCentered="1"/>
  <pageMargins left="0.23622047244094491" right="0.23622047244094491" top="0.23622047244094491" bottom="0.23622047244094491" header="0.31496062992125984" footer="0.31496062992125984"/>
  <pageSetup paperSize="9" scale="27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1E3D-49AF-46A1-B19C-831685B02BF5}">
  <sheetPr>
    <pageSetUpPr fitToPage="1"/>
  </sheetPr>
  <dimension ref="A1:P463"/>
  <sheetViews>
    <sheetView zoomScale="25" zoomScaleNormal="25" workbookViewId="0">
      <pane ySplit="17" topLeftCell="A18" activePane="bottomLeft" state="frozen"/>
      <selection pane="bottomLeft" activeCell="A19" sqref="A19:XFD458"/>
    </sheetView>
  </sheetViews>
  <sheetFormatPr baseColWidth="10" defaultColWidth="11.453125" defaultRowHeight="14.5" outlineLevelRow="1"/>
  <cols>
    <col min="1" max="1" width="37.54296875" customWidth="1"/>
    <col min="2" max="2" width="19.1796875" customWidth="1"/>
    <col min="3" max="3" width="55.453125" style="77" customWidth="1"/>
    <col min="4" max="4" width="123" bestFit="1" customWidth="1"/>
    <col min="7" max="7" width="14.36328125" bestFit="1" customWidth="1"/>
    <col min="8" max="8" width="17.81640625" bestFit="1" customWidth="1"/>
    <col min="9" max="9" width="13.453125" bestFit="1" customWidth="1"/>
    <col min="10" max="10" width="24.54296875" customWidth="1"/>
    <col min="11" max="11" width="54.36328125" bestFit="1" customWidth="1"/>
  </cols>
  <sheetData>
    <row r="1" spans="1:16" ht="92">
      <c r="B1" s="160" t="s">
        <v>1438</v>
      </c>
      <c r="C1" s="162"/>
      <c r="D1" s="145"/>
      <c r="E1" s="145"/>
      <c r="F1" s="145"/>
      <c r="G1" s="145"/>
      <c r="H1" s="64"/>
      <c r="I1" s="64"/>
      <c r="J1" s="64"/>
    </row>
    <row r="2" spans="1:16" ht="106" customHeight="1">
      <c r="B2" s="268" t="s">
        <v>271</v>
      </c>
      <c r="C2" s="268"/>
      <c r="D2" s="268"/>
      <c r="E2" s="161"/>
      <c r="F2" s="161"/>
      <c r="G2" s="161"/>
      <c r="H2" s="66"/>
      <c r="I2" s="66"/>
      <c r="J2" s="66"/>
    </row>
    <row r="3" spans="1:16" s="1" customFormat="1" ht="23.5" outlineLevel="1">
      <c r="A3" s="13" t="s">
        <v>0</v>
      </c>
      <c r="B3" s="19"/>
      <c r="C3" s="22"/>
      <c r="D3" s="71"/>
      <c r="E3" s="2"/>
      <c r="F3" s="2"/>
      <c r="G3" s="3"/>
      <c r="H3" s="3"/>
      <c r="I3" s="4"/>
      <c r="J3" s="136"/>
      <c r="K3" s="137"/>
      <c r="L3" s="137"/>
      <c r="M3" s="4"/>
      <c r="N3" s="4"/>
      <c r="O3" s="4"/>
      <c r="P3" s="4"/>
    </row>
    <row r="4" spans="1:16" s="1" customFormat="1" ht="23.5" outlineLevel="1">
      <c r="A4" s="13" t="s">
        <v>1</v>
      </c>
      <c r="B4" s="19"/>
      <c r="C4" s="22"/>
      <c r="D4" s="71"/>
      <c r="E4" s="2"/>
      <c r="F4" s="2"/>
      <c r="G4" s="3"/>
      <c r="H4" s="3"/>
      <c r="I4" s="4"/>
      <c r="J4" s="136"/>
      <c r="K4" s="137"/>
      <c r="L4" s="137"/>
      <c r="M4" s="4"/>
      <c r="N4" s="4"/>
      <c r="O4" s="4"/>
      <c r="P4" s="4"/>
    </row>
    <row r="5" spans="1:16" s="1" customFormat="1" ht="23.5" outlineLevel="1">
      <c r="A5" s="13" t="s">
        <v>2</v>
      </c>
      <c r="B5" s="19"/>
      <c r="C5" s="22"/>
      <c r="D5" s="71"/>
      <c r="E5" s="2"/>
      <c r="F5" s="2"/>
      <c r="G5" s="39"/>
      <c r="H5" s="39"/>
      <c r="I5" s="4"/>
      <c r="J5" s="136"/>
      <c r="K5" s="137"/>
      <c r="L5" s="137"/>
      <c r="M5" s="4"/>
      <c r="N5" s="4"/>
      <c r="O5" s="4"/>
      <c r="P5" s="4"/>
    </row>
    <row r="6" spans="1:16" s="1" customFormat="1" ht="23.5" outlineLevel="1">
      <c r="A6" s="13" t="s">
        <v>3</v>
      </c>
      <c r="B6" s="19"/>
      <c r="C6" s="22"/>
      <c r="D6" s="71"/>
      <c r="E6" s="2"/>
      <c r="F6" s="2"/>
      <c r="G6" s="3"/>
      <c r="H6" s="3"/>
      <c r="I6" s="4"/>
      <c r="J6" s="136"/>
      <c r="K6" s="137"/>
      <c r="L6" s="137"/>
      <c r="M6" s="4"/>
      <c r="N6" s="4"/>
      <c r="O6" s="4"/>
      <c r="P6" s="4"/>
    </row>
    <row r="7" spans="1:16" s="1" customFormat="1" ht="23.5" outlineLevel="1">
      <c r="A7" s="13" t="s">
        <v>4</v>
      </c>
      <c r="B7" s="19"/>
      <c r="C7" s="22"/>
      <c r="D7" s="71"/>
      <c r="E7" s="2"/>
      <c r="F7" s="2"/>
      <c r="G7" s="3"/>
      <c r="H7" s="3"/>
      <c r="I7" s="4"/>
      <c r="J7" s="136"/>
      <c r="K7" s="137"/>
      <c r="L7" s="137"/>
      <c r="M7" s="4"/>
      <c r="N7" s="4"/>
      <c r="O7" s="4"/>
      <c r="P7" s="4"/>
    </row>
    <row r="8" spans="1:16" s="1" customFormat="1" ht="23.5" outlineLevel="1">
      <c r="A8" s="13" t="s">
        <v>5</v>
      </c>
      <c r="B8" s="19"/>
      <c r="C8" s="22"/>
      <c r="D8" s="71"/>
      <c r="E8" s="2"/>
      <c r="F8" s="2"/>
      <c r="G8" s="6"/>
      <c r="H8" s="6"/>
      <c r="I8" s="4"/>
      <c r="J8" s="136"/>
      <c r="K8" s="137"/>
      <c r="L8" s="137"/>
      <c r="M8" s="4"/>
      <c r="N8" s="4"/>
      <c r="O8" s="4"/>
      <c r="P8" s="4"/>
    </row>
    <row r="9" spans="1:16" s="1" customFormat="1" ht="23.5" outlineLevel="1">
      <c r="A9" s="14" t="s">
        <v>6</v>
      </c>
      <c r="B9" s="138">
        <v>0</v>
      </c>
      <c r="C9" s="23"/>
      <c r="D9" s="72"/>
      <c r="E9" s="139"/>
      <c r="F9" s="139"/>
      <c r="G9" s="17"/>
      <c r="H9" s="17"/>
      <c r="I9" s="4"/>
      <c r="J9" s="8"/>
      <c r="K9" s="140"/>
      <c r="L9" s="140"/>
      <c r="M9" s="141"/>
      <c r="N9" s="11"/>
      <c r="O9" s="137"/>
      <c r="P9" s="11"/>
    </row>
    <row r="10" spans="1:16" s="1" customFormat="1" ht="38.4" customHeight="1" outlineLevel="1">
      <c r="A10" s="14"/>
      <c r="B10" s="142"/>
      <c r="C10" s="23"/>
      <c r="D10" s="72"/>
      <c r="E10" s="139"/>
      <c r="F10" s="139"/>
      <c r="G10" s="17"/>
      <c r="H10" s="17"/>
      <c r="I10" s="4"/>
      <c r="J10" s="8"/>
      <c r="K10" s="140"/>
      <c r="L10" s="140"/>
      <c r="M10" s="141"/>
      <c r="N10" s="11"/>
      <c r="O10" s="137"/>
      <c r="P10" s="11"/>
    </row>
    <row r="11" spans="1:16" s="1" customFormat="1" ht="22.5" customHeight="1" outlineLevel="1">
      <c r="A11" s="45" t="s">
        <v>7</v>
      </c>
      <c r="B11" s="143"/>
      <c r="C11" s="56" t="s">
        <v>8</v>
      </c>
      <c r="D11" s="73"/>
      <c r="E11" s="144"/>
      <c r="F11" s="144"/>
      <c r="G11" s="17"/>
      <c r="H11" s="17"/>
      <c r="I11" s="4"/>
      <c r="J11" s="8"/>
      <c r="K11" s="140"/>
      <c r="L11" s="140"/>
      <c r="M11" s="141"/>
      <c r="N11" s="11"/>
      <c r="O11" s="137"/>
      <c r="P11" s="11"/>
    </row>
    <row r="12" spans="1:16" s="1" customFormat="1" ht="22.5" customHeight="1" outlineLevel="1">
      <c r="A12" s="14"/>
      <c r="B12" s="142"/>
      <c r="C12" s="23"/>
      <c r="D12" s="72"/>
      <c r="E12" s="139"/>
      <c r="F12" s="139"/>
      <c r="G12" s="17"/>
      <c r="H12" s="17"/>
      <c r="I12" s="4"/>
      <c r="J12" s="8"/>
      <c r="K12" s="140"/>
      <c r="L12" s="140"/>
      <c r="M12" s="141"/>
      <c r="N12" s="11"/>
      <c r="O12" s="137"/>
      <c r="P12" s="11"/>
    </row>
    <row r="13" spans="1:16" ht="36" customHeight="1">
      <c r="A13" s="269" t="s">
        <v>289</v>
      </c>
      <c r="B13" s="269"/>
      <c r="C13" s="269"/>
      <c r="D13" s="269"/>
      <c r="E13" s="269"/>
      <c r="F13" s="269"/>
      <c r="G13" s="269"/>
      <c r="H13" s="269"/>
      <c r="I13" s="269"/>
      <c r="J13" s="269"/>
    </row>
    <row r="14" spans="1:16" ht="36">
      <c r="A14" s="270" t="s">
        <v>1443</v>
      </c>
      <c r="B14" s="270"/>
      <c r="C14" s="270"/>
      <c r="D14" s="270"/>
      <c r="E14" s="270"/>
      <c r="F14" s="270"/>
      <c r="G14" s="270"/>
      <c r="H14" s="270"/>
      <c r="I14" s="270"/>
      <c r="J14" s="270"/>
    </row>
    <row r="15" spans="1:16" s="1" customFormat="1" ht="23" customHeight="1" outlineLevel="1">
      <c r="A15" s="14"/>
      <c r="B15" s="142"/>
      <c r="C15" s="23"/>
      <c r="D15" s="72"/>
      <c r="E15" s="139"/>
      <c r="F15" s="139"/>
      <c r="G15" s="17"/>
      <c r="H15" s="17"/>
      <c r="I15" s="4"/>
      <c r="J15" s="8"/>
      <c r="K15" s="140"/>
      <c r="L15" s="140"/>
      <c r="M15" s="141"/>
      <c r="N15" s="11"/>
      <c r="O15" s="137"/>
      <c r="P15" s="11"/>
    </row>
    <row r="16" spans="1:16" ht="130.5" customHeight="1">
      <c r="A16" s="146"/>
      <c r="B16" s="147" t="s">
        <v>1442</v>
      </c>
      <c r="C16" s="153"/>
      <c r="D16" s="149"/>
      <c r="E16" s="150"/>
      <c r="F16" s="150"/>
      <c r="G16" s="150"/>
      <c r="H16" s="150"/>
      <c r="I16" s="151"/>
      <c r="J16" s="152"/>
      <c r="K16" s="58"/>
      <c r="L16" s="59"/>
      <c r="M16" s="59"/>
      <c r="N16" s="59"/>
    </row>
    <row r="17" spans="1:11" s="68" customFormat="1" ht="114">
      <c r="A17" s="154" t="s">
        <v>13</v>
      </c>
      <c r="B17" s="154" t="s">
        <v>29</v>
      </c>
      <c r="C17" s="154" t="s">
        <v>12</v>
      </c>
      <c r="D17" s="154" t="s">
        <v>15</v>
      </c>
      <c r="E17" s="154" t="s">
        <v>16</v>
      </c>
      <c r="F17" s="154" t="s">
        <v>1447</v>
      </c>
      <c r="G17" s="154" t="s">
        <v>17</v>
      </c>
      <c r="H17" s="155" t="s">
        <v>1440</v>
      </c>
      <c r="I17" s="154" t="s">
        <v>21</v>
      </c>
      <c r="J17" s="154" t="s">
        <v>22</v>
      </c>
    </row>
    <row r="18" spans="1:11" s="67" customFormat="1" ht="46.75" customHeight="1">
      <c r="A18" s="178"/>
      <c r="B18" s="157"/>
      <c r="C18" s="156"/>
      <c r="D18" s="154" t="s">
        <v>1289</v>
      </c>
      <c r="E18" s="157"/>
      <c r="F18" s="194"/>
      <c r="G18" s="179"/>
      <c r="H18" s="195"/>
      <c r="I18" s="158"/>
      <c r="J18" s="196"/>
    </row>
    <row r="19" spans="1:11" s="67" customFormat="1" ht="130" customHeight="1">
      <c r="A19" s="176" t="s">
        <v>1026</v>
      </c>
      <c r="B19" s="176" t="s">
        <v>1027</v>
      </c>
      <c r="C19" s="76" t="s">
        <v>1026</v>
      </c>
      <c r="D19" s="176" t="s">
        <v>1784</v>
      </c>
      <c r="E19" s="84">
        <v>3</v>
      </c>
      <c r="F19" s="84" t="s">
        <v>1598</v>
      </c>
      <c r="G19" s="177">
        <v>5.69</v>
      </c>
      <c r="H19" s="177">
        <f>G19*(1-$B$9)</f>
        <v>5.69</v>
      </c>
      <c r="I19" s="15"/>
      <c r="J19" s="53">
        <f>H19*I19</f>
        <v>0</v>
      </c>
    </row>
    <row r="20" spans="1:11" s="67" customFormat="1" ht="130" customHeight="1">
      <c r="A20" s="176" t="s">
        <v>978</v>
      </c>
      <c r="B20" s="176" t="s">
        <v>979</v>
      </c>
      <c r="C20" s="76" t="s">
        <v>978</v>
      </c>
      <c r="D20" s="176" t="s">
        <v>1785</v>
      </c>
      <c r="E20" s="84">
        <v>3</v>
      </c>
      <c r="F20" s="84" t="s">
        <v>1600</v>
      </c>
      <c r="G20" s="177">
        <v>4.8899999999999997</v>
      </c>
      <c r="H20" s="177">
        <f t="shared" ref="H20:H71" si="0">G20*(1-$B$9)</f>
        <v>4.8899999999999997</v>
      </c>
      <c r="I20" s="15"/>
      <c r="J20" s="53">
        <f t="shared" ref="J20:J71" si="1">H20*I20</f>
        <v>0</v>
      </c>
    </row>
    <row r="21" spans="1:11" s="67" customFormat="1" ht="130" customHeight="1">
      <c r="A21" s="176" t="s">
        <v>1020</v>
      </c>
      <c r="B21" s="176" t="s">
        <v>1021</v>
      </c>
      <c r="C21" s="76" t="s">
        <v>1020</v>
      </c>
      <c r="D21" s="176" t="s">
        <v>1786</v>
      </c>
      <c r="E21" s="84">
        <v>3</v>
      </c>
      <c r="F21" s="84" t="s">
        <v>1598</v>
      </c>
      <c r="G21" s="177">
        <v>5.69</v>
      </c>
      <c r="H21" s="177">
        <f t="shared" si="0"/>
        <v>5.69</v>
      </c>
      <c r="I21" s="15"/>
      <c r="J21" s="53">
        <f t="shared" si="1"/>
        <v>0</v>
      </c>
    </row>
    <row r="22" spans="1:11" s="67" customFormat="1" ht="130" customHeight="1">
      <c r="A22" s="176" t="s">
        <v>1050</v>
      </c>
      <c r="B22" s="176" t="s">
        <v>1051</v>
      </c>
      <c r="C22" s="76" t="s">
        <v>1050</v>
      </c>
      <c r="D22" s="176" t="s">
        <v>1787</v>
      </c>
      <c r="E22" s="84">
        <v>3</v>
      </c>
      <c r="F22" s="84" t="s">
        <v>1598</v>
      </c>
      <c r="G22" s="177">
        <v>5.69</v>
      </c>
      <c r="H22" s="177">
        <f t="shared" si="0"/>
        <v>5.69</v>
      </c>
      <c r="I22" s="15"/>
      <c r="J22" s="53">
        <f t="shared" si="1"/>
        <v>0</v>
      </c>
    </row>
    <row r="23" spans="1:11" s="67" customFormat="1" ht="130" customHeight="1">
      <c r="A23" s="176" t="s">
        <v>916</v>
      </c>
      <c r="B23" s="176" t="s">
        <v>917</v>
      </c>
      <c r="C23" s="76" t="s">
        <v>916</v>
      </c>
      <c r="D23" s="176" t="s">
        <v>1788</v>
      </c>
      <c r="E23" s="84">
        <v>3</v>
      </c>
      <c r="F23" s="84" t="s">
        <v>1604</v>
      </c>
      <c r="G23" s="177">
        <v>3.81</v>
      </c>
      <c r="H23" s="177">
        <f t="shared" si="0"/>
        <v>3.81</v>
      </c>
      <c r="I23" s="15"/>
      <c r="J23" s="53">
        <f t="shared" si="1"/>
        <v>0</v>
      </c>
    </row>
    <row r="24" spans="1:11" s="67" customFormat="1" ht="130" customHeight="1">
      <c r="A24" s="176" t="s">
        <v>926</v>
      </c>
      <c r="B24" s="176" t="s">
        <v>927</v>
      </c>
      <c r="C24" s="76" t="s">
        <v>926</v>
      </c>
      <c r="D24" s="176" t="s">
        <v>1789</v>
      </c>
      <c r="E24" s="84">
        <v>3</v>
      </c>
      <c r="F24" s="84" t="s">
        <v>1604</v>
      </c>
      <c r="G24" s="177">
        <v>3.81</v>
      </c>
      <c r="H24" s="177">
        <f t="shared" si="0"/>
        <v>3.81</v>
      </c>
      <c r="I24" s="15"/>
      <c r="J24" s="53">
        <f t="shared" si="1"/>
        <v>0</v>
      </c>
    </row>
    <row r="25" spans="1:11" s="67" customFormat="1" ht="130" customHeight="1">
      <c r="A25" s="176" t="s">
        <v>953</v>
      </c>
      <c r="B25" s="176" t="s">
        <v>954</v>
      </c>
      <c r="C25" s="76" t="s">
        <v>953</v>
      </c>
      <c r="D25" s="176" t="s">
        <v>1790</v>
      </c>
      <c r="E25" s="84">
        <v>3</v>
      </c>
      <c r="F25" s="84" t="s">
        <v>1607</v>
      </c>
      <c r="G25" s="177">
        <v>4.1500000000000004</v>
      </c>
      <c r="H25" s="177">
        <f t="shared" si="0"/>
        <v>4.1500000000000004</v>
      </c>
      <c r="I25" s="15"/>
      <c r="J25" s="53">
        <f t="shared" si="1"/>
        <v>0</v>
      </c>
    </row>
    <row r="26" spans="1:11" s="67" customFormat="1" ht="130" customHeight="1">
      <c r="A26" s="189" t="s">
        <v>1454</v>
      </c>
      <c r="B26" s="180" t="s">
        <v>973</v>
      </c>
      <c r="C26" s="191" t="s">
        <v>1454</v>
      </c>
      <c r="D26" s="180" t="s">
        <v>1791</v>
      </c>
      <c r="E26" s="182">
        <v>3</v>
      </c>
      <c r="F26" s="182" t="s">
        <v>1607</v>
      </c>
      <c r="G26" s="183">
        <v>4.1500000000000004</v>
      </c>
      <c r="H26" s="183">
        <f t="shared" si="0"/>
        <v>4.1500000000000004</v>
      </c>
      <c r="I26" s="184"/>
      <c r="J26" s="185">
        <f t="shared" si="1"/>
        <v>0</v>
      </c>
      <c r="K26" s="187" t="s">
        <v>1446</v>
      </c>
    </row>
    <row r="27" spans="1:11" s="67" customFormat="1" ht="130" customHeight="1">
      <c r="A27" s="176" t="s">
        <v>902</v>
      </c>
      <c r="B27" s="176" t="s">
        <v>903</v>
      </c>
      <c r="C27" s="76" t="s">
        <v>902</v>
      </c>
      <c r="D27" s="176" t="s">
        <v>1792</v>
      </c>
      <c r="E27" s="84">
        <v>3</v>
      </c>
      <c r="F27" s="84" t="s">
        <v>1604</v>
      </c>
      <c r="G27" s="177">
        <v>3.81</v>
      </c>
      <c r="H27" s="177">
        <f t="shared" si="0"/>
        <v>3.81</v>
      </c>
      <c r="I27" s="15"/>
      <c r="J27" s="53">
        <f t="shared" si="1"/>
        <v>0</v>
      </c>
    </row>
    <row r="28" spans="1:11" s="67" customFormat="1" ht="130" customHeight="1">
      <c r="A28" s="176" t="s">
        <v>1034</v>
      </c>
      <c r="B28" s="176" t="s">
        <v>1035</v>
      </c>
      <c r="C28" s="76" t="s">
        <v>1034</v>
      </c>
      <c r="D28" s="176" t="s">
        <v>1793</v>
      </c>
      <c r="E28" s="84">
        <v>3</v>
      </c>
      <c r="F28" s="84" t="s">
        <v>1598</v>
      </c>
      <c r="G28" s="177">
        <v>5.69</v>
      </c>
      <c r="H28" s="177">
        <f t="shared" si="0"/>
        <v>5.69</v>
      </c>
      <c r="I28" s="15"/>
      <c r="J28" s="53">
        <f t="shared" si="1"/>
        <v>0</v>
      </c>
    </row>
    <row r="29" spans="1:11" s="67" customFormat="1" ht="130" customHeight="1">
      <c r="A29" s="176" t="s">
        <v>1056</v>
      </c>
      <c r="B29" s="176" t="s">
        <v>1057</v>
      </c>
      <c r="C29" s="76" t="s">
        <v>1056</v>
      </c>
      <c r="D29" s="176" t="s">
        <v>1794</v>
      </c>
      <c r="E29" s="84">
        <v>3</v>
      </c>
      <c r="F29" s="84" t="s">
        <v>1598</v>
      </c>
      <c r="G29" s="177">
        <v>5.69</v>
      </c>
      <c r="H29" s="177">
        <f t="shared" si="0"/>
        <v>5.69</v>
      </c>
      <c r="I29" s="15"/>
      <c r="J29" s="53">
        <f t="shared" si="1"/>
        <v>0</v>
      </c>
    </row>
    <row r="30" spans="1:11" s="67" customFormat="1" ht="130" customHeight="1">
      <c r="A30" s="176" t="s">
        <v>1004</v>
      </c>
      <c r="B30" s="176" t="s">
        <v>1005</v>
      </c>
      <c r="C30" s="76" t="s">
        <v>1004</v>
      </c>
      <c r="D30" s="176" t="s">
        <v>1795</v>
      </c>
      <c r="E30" s="84">
        <v>3</v>
      </c>
      <c r="F30" s="84" t="s">
        <v>1600</v>
      </c>
      <c r="G30" s="177">
        <v>4.8899999999999997</v>
      </c>
      <c r="H30" s="177">
        <f t="shared" si="0"/>
        <v>4.8899999999999997</v>
      </c>
      <c r="I30" s="15"/>
      <c r="J30" s="53">
        <f t="shared" si="1"/>
        <v>0</v>
      </c>
    </row>
    <row r="31" spans="1:11" s="67" customFormat="1" ht="130" customHeight="1">
      <c r="A31" s="176" t="s">
        <v>862</v>
      </c>
      <c r="B31" s="176" t="s">
        <v>863</v>
      </c>
      <c r="C31" s="76" t="s">
        <v>862</v>
      </c>
      <c r="D31" s="176" t="s">
        <v>1796</v>
      </c>
      <c r="E31" s="84">
        <v>3</v>
      </c>
      <c r="F31" s="84" t="s">
        <v>1604</v>
      </c>
      <c r="G31" s="177">
        <v>3.81</v>
      </c>
      <c r="H31" s="177">
        <f t="shared" si="0"/>
        <v>3.81</v>
      </c>
      <c r="I31" s="15"/>
      <c r="J31" s="53">
        <f t="shared" si="1"/>
        <v>0</v>
      </c>
    </row>
    <row r="32" spans="1:11" s="67" customFormat="1" ht="130" customHeight="1">
      <c r="A32" s="176" t="s">
        <v>1042</v>
      </c>
      <c r="B32" s="176" t="s">
        <v>1043</v>
      </c>
      <c r="C32" s="76" t="s">
        <v>1042</v>
      </c>
      <c r="D32" s="176" t="s">
        <v>1797</v>
      </c>
      <c r="E32" s="84">
        <v>3</v>
      </c>
      <c r="F32" s="84" t="s">
        <v>1598</v>
      </c>
      <c r="G32" s="177">
        <v>5.69</v>
      </c>
      <c r="H32" s="177">
        <f t="shared" si="0"/>
        <v>5.69</v>
      </c>
      <c r="I32" s="15"/>
      <c r="J32" s="53">
        <f t="shared" si="1"/>
        <v>0</v>
      </c>
    </row>
    <row r="33" spans="1:11" s="67" customFormat="1" ht="130" customHeight="1">
      <c r="A33" s="176" t="s">
        <v>1058</v>
      </c>
      <c r="B33" s="176" t="s">
        <v>1059</v>
      </c>
      <c r="C33" s="76" t="s">
        <v>1058</v>
      </c>
      <c r="D33" s="176" t="s">
        <v>1798</v>
      </c>
      <c r="E33" s="84">
        <v>3</v>
      </c>
      <c r="F33" s="84" t="s">
        <v>1598</v>
      </c>
      <c r="G33" s="177">
        <v>5.69</v>
      </c>
      <c r="H33" s="177">
        <f t="shared" si="0"/>
        <v>5.69</v>
      </c>
      <c r="I33" s="15"/>
      <c r="J33" s="53">
        <f t="shared" si="1"/>
        <v>0</v>
      </c>
    </row>
    <row r="34" spans="1:11" s="67" customFormat="1" ht="130" customHeight="1">
      <c r="A34" s="176" t="s">
        <v>928</v>
      </c>
      <c r="B34" s="176" t="s">
        <v>929</v>
      </c>
      <c r="C34" s="76" t="s">
        <v>928</v>
      </c>
      <c r="D34" s="176" t="s">
        <v>1799</v>
      </c>
      <c r="E34" s="84">
        <v>3</v>
      </c>
      <c r="F34" s="84" t="s">
        <v>1604</v>
      </c>
      <c r="G34" s="177">
        <v>3.81</v>
      </c>
      <c r="H34" s="177">
        <f t="shared" si="0"/>
        <v>3.81</v>
      </c>
      <c r="I34" s="15"/>
      <c r="J34" s="53">
        <f t="shared" si="1"/>
        <v>0</v>
      </c>
    </row>
    <row r="35" spans="1:11" s="67" customFormat="1" ht="130" customHeight="1">
      <c r="A35" s="176" t="s">
        <v>868</v>
      </c>
      <c r="B35" s="176" t="s">
        <v>869</v>
      </c>
      <c r="C35" s="76" t="s">
        <v>868</v>
      </c>
      <c r="D35" s="176" t="s">
        <v>1800</v>
      </c>
      <c r="E35" s="84">
        <v>3</v>
      </c>
      <c r="F35" s="84" t="s">
        <v>1604</v>
      </c>
      <c r="G35" s="177">
        <v>3.81</v>
      </c>
      <c r="H35" s="177">
        <f t="shared" si="0"/>
        <v>3.81</v>
      </c>
      <c r="I35" s="15"/>
      <c r="J35" s="53">
        <f t="shared" si="1"/>
        <v>0</v>
      </c>
    </row>
    <row r="36" spans="1:11" s="67" customFormat="1" ht="130" customHeight="1">
      <c r="A36" s="176" t="s">
        <v>1040</v>
      </c>
      <c r="B36" s="176" t="s">
        <v>1041</v>
      </c>
      <c r="C36" s="76" t="s">
        <v>1040</v>
      </c>
      <c r="D36" s="176" t="s">
        <v>1801</v>
      </c>
      <c r="E36" s="84">
        <v>3</v>
      </c>
      <c r="F36" s="84" t="s">
        <v>1598</v>
      </c>
      <c r="G36" s="177">
        <v>5.69</v>
      </c>
      <c r="H36" s="177">
        <f t="shared" si="0"/>
        <v>5.69</v>
      </c>
      <c r="I36" s="15"/>
      <c r="J36" s="53">
        <f t="shared" si="1"/>
        <v>0</v>
      </c>
    </row>
    <row r="37" spans="1:11" s="67" customFormat="1" ht="130" customHeight="1">
      <c r="A37" s="176" t="s">
        <v>1054</v>
      </c>
      <c r="B37" s="176" t="s">
        <v>1055</v>
      </c>
      <c r="C37" s="76" t="s">
        <v>1054</v>
      </c>
      <c r="D37" s="176" t="s">
        <v>1802</v>
      </c>
      <c r="E37" s="84">
        <v>3</v>
      </c>
      <c r="F37" s="84" t="s">
        <v>1598</v>
      </c>
      <c r="G37" s="177">
        <v>5.69</v>
      </c>
      <c r="H37" s="177">
        <f t="shared" si="0"/>
        <v>5.69</v>
      </c>
      <c r="I37" s="15"/>
      <c r="J37" s="53">
        <f t="shared" si="1"/>
        <v>0</v>
      </c>
    </row>
    <row r="38" spans="1:11" s="67" customFormat="1" ht="130" customHeight="1">
      <c r="A38" s="176" t="s">
        <v>1032</v>
      </c>
      <c r="B38" s="176" t="s">
        <v>1033</v>
      </c>
      <c r="C38" s="76" t="s">
        <v>1032</v>
      </c>
      <c r="D38" s="176" t="s">
        <v>1803</v>
      </c>
      <c r="E38" s="84">
        <v>3</v>
      </c>
      <c r="F38" s="84" t="s">
        <v>1598</v>
      </c>
      <c r="G38" s="177">
        <v>5.69</v>
      </c>
      <c r="H38" s="177">
        <f t="shared" si="0"/>
        <v>5.69</v>
      </c>
      <c r="I38" s="15"/>
      <c r="J38" s="53">
        <f t="shared" si="1"/>
        <v>0</v>
      </c>
    </row>
    <row r="39" spans="1:11" s="67" customFormat="1" ht="130" customHeight="1">
      <c r="A39" s="176" t="s">
        <v>1060</v>
      </c>
      <c r="B39" s="176" t="s">
        <v>1061</v>
      </c>
      <c r="C39" s="76" t="s">
        <v>1060</v>
      </c>
      <c r="D39" s="176" t="s">
        <v>1804</v>
      </c>
      <c r="E39" s="84">
        <v>3</v>
      </c>
      <c r="F39" s="84" t="s">
        <v>1598</v>
      </c>
      <c r="G39" s="177">
        <v>5.69</v>
      </c>
      <c r="H39" s="177">
        <f t="shared" si="0"/>
        <v>5.69</v>
      </c>
      <c r="I39" s="15"/>
      <c r="J39" s="53">
        <f t="shared" si="1"/>
        <v>0</v>
      </c>
    </row>
    <row r="40" spans="1:11" s="67" customFormat="1" ht="130" customHeight="1">
      <c r="A40" s="176" t="s">
        <v>920</v>
      </c>
      <c r="B40" s="176" t="s">
        <v>921</v>
      </c>
      <c r="C40" s="76" t="s">
        <v>920</v>
      </c>
      <c r="D40" s="176" t="s">
        <v>1805</v>
      </c>
      <c r="E40" s="84">
        <v>3</v>
      </c>
      <c r="F40" s="84" t="s">
        <v>1604</v>
      </c>
      <c r="G40" s="177">
        <v>3.81</v>
      </c>
      <c r="H40" s="177">
        <f t="shared" si="0"/>
        <v>3.81</v>
      </c>
      <c r="I40" s="15"/>
      <c r="J40" s="53">
        <f t="shared" si="1"/>
        <v>0</v>
      </c>
    </row>
    <row r="41" spans="1:11" s="67" customFormat="1" ht="130" customHeight="1">
      <c r="A41" s="176" t="s">
        <v>918</v>
      </c>
      <c r="B41" s="176" t="s">
        <v>919</v>
      </c>
      <c r="C41" s="76" t="s">
        <v>918</v>
      </c>
      <c r="D41" s="176" t="s">
        <v>1806</v>
      </c>
      <c r="E41" s="84">
        <v>3</v>
      </c>
      <c r="F41" s="84" t="s">
        <v>1604</v>
      </c>
      <c r="G41" s="177">
        <v>3.81</v>
      </c>
      <c r="H41" s="177">
        <f t="shared" si="0"/>
        <v>3.81</v>
      </c>
      <c r="I41" s="15"/>
      <c r="J41" s="53">
        <f t="shared" si="1"/>
        <v>0</v>
      </c>
    </row>
    <row r="42" spans="1:11" s="67" customFormat="1" ht="130" customHeight="1">
      <c r="A42" s="189" t="s">
        <v>1455</v>
      </c>
      <c r="B42" s="180" t="s">
        <v>974</v>
      </c>
      <c r="C42" s="191" t="s">
        <v>1455</v>
      </c>
      <c r="D42" s="180" t="s">
        <v>1807</v>
      </c>
      <c r="E42" s="182">
        <v>3</v>
      </c>
      <c r="F42" s="182" t="s">
        <v>1607</v>
      </c>
      <c r="G42" s="183">
        <v>4.1500000000000004</v>
      </c>
      <c r="H42" s="183">
        <f t="shared" si="0"/>
        <v>4.1500000000000004</v>
      </c>
      <c r="I42" s="184"/>
      <c r="J42" s="185">
        <f t="shared" si="1"/>
        <v>0</v>
      </c>
      <c r="K42" s="187" t="s">
        <v>1446</v>
      </c>
    </row>
    <row r="43" spans="1:11" s="67" customFormat="1" ht="130" customHeight="1">
      <c r="A43" s="176" t="s">
        <v>1006</v>
      </c>
      <c r="B43" s="176" t="s">
        <v>1007</v>
      </c>
      <c r="C43" s="76" t="s">
        <v>1006</v>
      </c>
      <c r="D43" s="176" t="s">
        <v>1808</v>
      </c>
      <c r="E43" s="84">
        <v>3</v>
      </c>
      <c r="F43" s="84" t="s">
        <v>1600</v>
      </c>
      <c r="G43" s="177">
        <v>4.8899999999999997</v>
      </c>
      <c r="H43" s="177">
        <f t="shared" si="0"/>
        <v>4.8899999999999997</v>
      </c>
      <c r="I43" s="15"/>
      <c r="J43" s="53">
        <f t="shared" si="1"/>
        <v>0</v>
      </c>
    </row>
    <row r="44" spans="1:11" s="67" customFormat="1" ht="130" customHeight="1">
      <c r="A44" s="176" t="s">
        <v>1038</v>
      </c>
      <c r="B44" s="176" t="s">
        <v>1039</v>
      </c>
      <c r="C44" s="76" t="s">
        <v>1038</v>
      </c>
      <c r="D44" s="176" t="s">
        <v>1809</v>
      </c>
      <c r="E44" s="84">
        <v>3</v>
      </c>
      <c r="F44" s="84" t="s">
        <v>1598</v>
      </c>
      <c r="G44" s="177">
        <v>5.69</v>
      </c>
      <c r="H44" s="177">
        <f t="shared" si="0"/>
        <v>5.69</v>
      </c>
      <c r="I44" s="15"/>
      <c r="J44" s="53">
        <f t="shared" si="1"/>
        <v>0</v>
      </c>
    </row>
    <row r="45" spans="1:11" s="67" customFormat="1" ht="130" customHeight="1">
      <c r="A45" s="176" t="s">
        <v>1052</v>
      </c>
      <c r="B45" s="176" t="s">
        <v>1053</v>
      </c>
      <c r="C45" s="76" t="s">
        <v>1052</v>
      </c>
      <c r="D45" s="176" t="s">
        <v>1810</v>
      </c>
      <c r="E45" s="84">
        <v>3</v>
      </c>
      <c r="F45" s="84" t="s">
        <v>1598</v>
      </c>
      <c r="G45" s="177">
        <v>5.69</v>
      </c>
      <c r="H45" s="177">
        <f t="shared" si="0"/>
        <v>5.69</v>
      </c>
      <c r="I45" s="15"/>
      <c r="J45" s="53">
        <f t="shared" si="1"/>
        <v>0</v>
      </c>
    </row>
    <row r="46" spans="1:11" s="67" customFormat="1" ht="130" customHeight="1">
      <c r="A46" s="190" t="s">
        <v>1470</v>
      </c>
      <c r="B46" s="176">
        <v>8840598</v>
      </c>
      <c r="C46" s="193" t="s">
        <v>1470</v>
      </c>
      <c r="D46" s="176" t="s">
        <v>1811</v>
      </c>
      <c r="E46" s="84">
        <v>3</v>
      </c>
      <c r="F46" s="84" t="s">
        <v>1607</v>
      </c>
      <c r="G46" s="177">
        <v>4.1500000000000004</v>
      </c>
      <c r="H46" s="177">
        <f t="shared" si="0"/>
        <v>4.1500000000000004</v>
      </c>
      <c r="I46" s="15"/>
      <c r="J46" s="53">
        <f t="shared" si="1"/>
        <v>0</v>
      </c>
    </row>
    <row r="47" spans="1:11" s="67" customFormat="1" ht="130" customHeight="1">
      <c r="A47" s="176" t="s">
        <v>1022</v>
      </c>
      <c r="B47" s="176" t="s">
        <v>1023</v>
      </c>
      <c r="C47" s="76" t="s">
        <v>1022</v>
      </c>
      <c r="D47" s="176" t="s">
        <v>1812</v>
      </c>
      <c r="E47" s="84">
        <v>3</v>
      </c>
      <c r="F47" s="84" t="s">
        <v>1598</v>
      </c>
      <c r="G47" s="177">
        <v>5.69</v>
      </c>
      <c r="H47" s="177">
        <f t="shared" si="0"/>
        <v>5.69</v>
      </c>
      <c r="I47" s="15"/>
      <c r="J47" s="53">
        <f t="shared" si="1"/>
        <v>0</v>
      </c>
    </row>
    <row r="48" spans="1:11" s="67" customFormat="1" ht="130" customHeight="1">
      <c r="A48" s="176" t="s">
        <v>1064</v>
      </c>
      <c r="B48" s="176" t="s">
        <v>1065</v>
      </c>
      <c r="C48" s="76" t="s">
        <v>1064</v>
      </c>
      <c r="D48" s="176" t="s">
        <v>1813</v>
      </c>
      <c r="E48" s="84">
        <v>3</v>
      </c>
      <c r="F48" s="84" t="s">
        <v>1598</v>
      </c>
      <c r="G48" s="177">
        <v>5.69</v>
      </c>
      <c r="H48" s="177">
        <f t="shared" si="0"/>
        <v>5.69</v>
      </c>
      <c r="I48" s="15"/>
      <c r="J48" s="53">
        <f t="shared" si="1"/>
        <v>0</v>
      </c>
    </row>
    <row r="49" spans="1:10" s="67" customFormat="1" ht="130" customHeight="1">
      <c r="A49" s="176" t="s">
        <v>1048</v>
      </c>
      <c r="B49" s="176" t="s">
        <v>1049</v>
      </c>
      <c r="C49" s="76" t="s">
        <v>1048</v>
      </c>
      <c r="D49" s="176" t="s">
        <v>1814</v>
      </c>
      <c r="E49" s="84">
        <v>3</v>
      </c>
      <c r="F49" s="84" t="s">
        <v>1598</v>
      </c>
      <c r="G49" s="177">
        <v>5.69</v>
      </c>
      <c r="H49" s="177">
        <f t="shared" si="0"/>
        <v>5.69</v>
      </c>
      <c r="I49" s="15"/>
      <c r="J49" s="53">
        <f t="shared" si="1"/>
        <v>0</v>
      </c>
    </row>
    <row r="50" spans="1:10" s="67" customFormat="1" ht="130" customHeight="1">
      <c r="A50" s="176" t="s">
        <v>1062</v>
      </c>
      <c r="B50" s="176" t="s">
        <v>1063</v>
      </c>
      <c r="C50" s="76" t="s">
        <v>1062</v>
      </c>
      <c r="D50" s="176" t="s">
        <v>1815</v>
      </c>
      <c r="E50" s="84">
        <v>3</v>
      </c>
      <c r="F50" s="84" t="s">
        <v>1598</v>
      </c>
      <c r="G50" s="177">
        <v>5.69</v>
      </c>
      <c r="H50" s="177">
        <f t="shared" si="0"/>
        <v>5.69</v>
      </c>
      <c r="I50" s="15"/>
      <c r="J50" s="53">
        <f t="shared" si="1"/>
        <v>0</v>
      </c>
    </row>
    <row r="51" spans="1:10" s="67" customFormat="1" ht="130" customHeight="1">
      <c r="A51" s="176" t="s">
        <v>924</v>
      </c>
      <c r="B51" s="176" t="s">
        <v>925</v>
      </c>
      <c r="C51" s="76" t="s">
        <v>924</v>
      </c>
      <c r="D51" s="176" t="s">
        <v>1816</v>
      </c>
      <c r="E51" s="84">
        <v>3</v>
      </c>
      <c r="F51" s="84" t="s">
        <v>1604</v>
      </c>
      <c r="G51" s="177">
        <v>3.81</v>
      </c>
      <c r="H51" s="177">
        <f t="shared" si="0"/>
        <v>3.81</v>
      </c>
      <c r="I51" s="15"/>
      <c r="J51" s="53">
        <f t="shared" si="1"/>
        <v>0</v>
      </c>
    </row>
    <row r="52" spans="1:10" s="67" customFormat="1" ht="130" customHeight="1">
      <c r="A52" s="176" t="s">
        <v>1044</v>
      </c>
      <c r="B52" s="176" t="s">
        <v>1045</v>
      </c>
      <c r="C52" s="76" t="s">
        <v>1044</v>
      </c>
      <c r="D52" s="176" t="s">
        <v>1817</v>
      </c>
      <c r="E52" s="84">
        <v>3</v>
      </c>
      <c r="F52" s="84" t="s">
        <v>1598</v>
      </c>
      <c r="G52" s="177">
        <v>5.69</v>
      </c>
      <c r="H52" s="177">
        <f t="shared" si="0"/>
        <v>5.69</v>
      </c>
      <c r="I52" s="15"/>
      <c r="J52" s="53">
        <f t="shared" si="1"/>
        <v>0</v>
      </c>
    </row>
    <row r="53" spans="1:10" s="67" customFormat="1" ht="130" customHeight="1">
      <c r="A53" s="176" t="s">
        <v>1002</v>
      </c>
      <c r="B53" s="176" t="s">
        <v>1003</v>
      </c>
      <c r="C53" s="76" t="s">
        <v>1002</v>
      </c>
      <c r="D53" s="176" t="s">
        <v>1818</v>
      </c>
      <c r="E53" s="84">
        <v>3</v>
      </c>
      <c r="F53" s="84" t="s">
        <v>1600</v>
      </c>
      <c r="G53" s="177">
        <v>4.8899999999999997</v>
      </c>
      <c r="H53" s="177">
        <f t="shared" si="0"/>
        <v>4.8899999999999997</v>
      </c>
      <c r="I53" s="15"/>
      <c r="J53" s="53">
        <f t="shared" si="1"/>
        <v>0</v>
      </c>
    </row>
    <row r="54" spans="1:10" s="67" customFormat="1" ht="130" customHeight="1">
      <c r="A54" s="176" t="s">
        <v>922</v>
      </c>
      <c r="B54" s="176" t="s">
        <v>923</v>
      </c>
      <c r="C54" s="76" t="s">
        <v>922</v>
      </c>
      <c r="D54" s="176" t="s">
        <v>1819</v>
      </c>
      <c r="E54" s="84">
        <v>3</v>
      </c>
      <c r="F54" s="84" t="s">
        <v>1604</v>
      </c>
      <c r="G54" s="177">
        <v>3.81</v>
      </c>
      <c r="H54" s="177">
        <f t="shared" si="0"/>
        <v>3.81</v>
      </c>
      <c r="I54" s="15"/>
      <c r="J54" s="53">
        <f t="shared" si="1"/>
        <v>0</v>
      </c>
    </row>
    <row r="55" spans="1:10" s="67" customFormat="1" ht="130" customHeight="1">
      <c r="A55" s="176" t="s">
        <v>1008</v>
      </c>
      <c r="B55" s="176" t="s">
        <v>1009</v>
      </c>
      <c r="C55" s="76" t="s">
        <v>1008</v>
      </c>
      <c r="D55" s="176" t="s">
        <v>1820</v>
      </c>
      <c r="E55" s="84">
        <v>3</v>
      </c>
      <c r="F55" s="84" t="s">
        <v>1600</v>
      </c>
      <c r="G55" s="177">
        <v>4.8899999999999997</v>
      </c>
      <c r="H55" s="177">
        <f t="shared" si="0"/>
        <v>4.8899999999999997</v>
      </c>
      <c r="I55" s="15"/>
      <c r="J55" s="53">
        <f t="shared" si="1"/>
        <v>0</v>
      </c>
    </row>
    <row r="56" spans="1:10" s="67" customFormat="1" ht="130" customHeight="1">
      <c r="A56" s="176" t="s">
        <v>848</v>
      </c>
      <c r="B56" s="176" t="s">
        <v>849</v>
      </c>
      <c r="C56" s="76" t="s">
        <v>848</v>
      </c>
      <c r="D56" s="176" t="s">
        <v>1821</v>
      </c>
      <c r="E56" s="84">
        <v>3</v>
      </c>
      <c r="F56" s="84" t="s">
        <v>1604</v>
      </c>
      <c r="G56" s="177">
        <v>3.81</v>
      </c>
      <c r="H56" s="177">
        <f t="shared" si="0"/>
        <v>3.81</v>
      </c>
      <c r="I56" s="15"/>
      <c r="J56" s="53">
        <f t="shared" si="1"/>
        <v>0</v>
      </c>
    </row>
    <row r="57" spans="1:10" s="67" customFormat="1" ht="130" customHeight="1">
      <c r="A57" s="176" t="s">
        <v>988</v>
      </c>
      <c r="B57" s="176" t="s">
        <v>989</v>
      </c>
      <c r="C57" s="76" t="s">
        <v>988</v>
      </c>
      <c r="D57" s="176" t="s">
        <v>1822</v>
      </c>
      <c r="E57" s="84">
        <v>3</v>
      </c>
      <c r="F57" s="84" t="s">
        <v>1600</v>
      </c>
      <c r="G57" s="177">
        <v>4.8899999999999997</v>
      </c>
      <c r="H57" s="177">
        <f t="shared" si="0"/>
        <v>4.8899999999999997</v>
      </c>
      <c r="I57" s="15"/>
      <c r="J57" s="53">
        <f t="shared" si="1"/>
        <v>0</v>
      </c>
    </row>
    <row r="58" spans="1:10" s="67" customFormat="1" ht="130" customHeight="1">
      <c r="A58" s="176" t="s">
        <v>994</v>
      </c>
      <c r="B58" s="176" t="s">
        <v>995</v>
      </c>
      <c r="C58" s="76" t="s">
        <v>994</v>
      </c>
      <c r="D58" s="176" t="s">
        <v>1823</v>
      </c>
      <c r="E58" s="84">
        <v>3</v>
      </c>
      <c r="F58" s="84" t="s">
        <v>1600</v>
      </c>
      <c r="G58" s="177">
        <v>4.8899999999999997</v>
      </c>
      <c r="H58" s="177">
        <f t="shared" si="0"/>
        <v>4.8899999999999997</v>
      </c>
      <c r="I58" s="15"/>
      <c r="J58" s="53">
        <f t="shared" si="1"/>
        <v>0</v>
      </c>
    </row>
    <row r="59" spans="1:10" s="67" customFormat="1" ht="130" customHeight="1">
      <c r="A59" s="176" t="s">
        <v>1046</v>
      </c>
      <c r="B59" s="176" t="s">
        <v>1047</v>
      </c>
      <c r="C59" s="76" t="s">
        <v>1046</v>
      </c>
      <c r="D59" s="176" t="s">
        <v>1824</v>
      </c>
      <c r="E59" s="84">
        <v>3</v>
      </c>
      <c r="F59" s="84" t="s">
        <v>1598</v>
      </c>
      <c r="G59" s="177">
        <v>5.69</v>
      </c>
      <c r="H59" s="177">
        <f t="shared" si="0"/>
        <v>5.69</v>
      </c>
      <c r="I59" s="15"/>
      <c r="J59" s="53">
        <f t="shared" si="1"/>
        <v>0</v>
      </c>
    </row>
    <row r="60" spans="1:10" s="67" customFormat="1" ht="130" customHeight="1">
      <c r="A60" s="176" t="s">
        <v>971</v>
      </c>
      <c r="B60" s="176" t="s">
        <v>972</v>
      </c>
      <c r="C60" s="76" t="s">
        <v>971</v>
      </c>
      <c r="D60" s="176" t="s">
        <v>1825</v>
      </c>
      <c r="E60" s="84">
        <v>3</v>
      </c>
      <c r="F60" s="84" t="s">
        <v>1607</v>
      </c>
      <c r="G60" s="177">
        <v>4.1500000000000004</v>
      </c>
      <c r="H60" s="177">
        <f t="shared" si="0"/>
        <v>4.1500000000000004</v>
      </c>
      <c r="I60" s="15"/>
      <c r="J60" s="53">
        <f t="shared" si="1"/>
        <v>0</v>
      </c>
    </row>
    <row r="61" spans="1:10" s="67" customFormat="1" ht="130" customHeight="1">
      <c r="A61" s="176" t="s">
        <v>998</v>
      </c>
      <c r="B61" s="176" t="s">
        <v>999</v>
      </c>
      <c r="C61" s="76" t="s">
        <v>998</v>
      </c>
      <c r="D61" s="176" t="s">
        <v>1826</v>
      </c>
      <c r="E61" s="84">
        <v>3</v>
      </c>
      <c r="F61" s="84" t="s">
        <v>1600</v>
      </c>
      <c r="G61" s="177">
        <v>4.8899999999999997</v>
      </c>
      <c r="H61" s="177">
        <f t="shared" si="0"/>
        <v>4.8899999999999997</v>
      </c>
      <c r="I61" s="15"/>
      <c r="J61" s="53">
        <f t="shared" si="1"/>
        <v>0</v>
      </c>
    </row>
    <row r="62" spans="1:10" s="67" customFormat="1" ht="130" customHeight="1">
      <c r="A62" s="176" t="s">
        <v>990</v>
      </c>
      <c r="B62" s="176" t="s">
        <v>991</v>
      </c>
      <c r="C62" s="76" t="s">
        <v>990</v>
      </c>
      <c r="D62" s="176" t="s">
        <v>1827</v>
      </c>
      <c r="E62" s="84">
        <v>3</v>
      </c>
      <c r="F62" s="84" t="s">
        <v>1600</v>
      </c>
      <c r="G62" s="177">
        <v>4.8899999999999997</v>
      </c>
      <c r="H62" s="177">
        <f t="shared" si="0"/>
        <v>4.8899999999999997</v>
      </c>
      <c r="I62" s="15"/>
      <c r="J62" s="53">
        <f t="shared" si="1"/>
        <v>0</v>
      </c>
    </row>
    <row r="63" spans="1:10" s="67" customFormat="1" ht="130" customHeight="1">
      <c r="A63" s="176" t="s">
        <v>1068</v>
      </c>
      <c r="B63" s="176" t="s">
        <v>1069</v>
      </c>
      <c r="C63" s="76" t="s">
        <v>1068</v>
      </c>
      <c r="D63" s="176" t="s">
        <v>1828</v>
      </c>
      <c r="E63" s="84">
        <v>3</v>
      </c>
      <c r="F63" s="84" t="s">
        <v>1598</v>
      </c>
      <c r="G63" s="177">
        <v>5.69</v>
      </c>
      <c r="H63" s="177">
        <f t="shared" si="0"/>
        <v>5.69</v>
      </c>
      <c r="I63" s="15"/>
      <c r="J63" s="53">
        <f t="shared" si="1"/>
        <v>0</v>
      </c>
    </row>
    <row r="64" spans="1:10" s="67" customFormat="1" ht="130" customHeight="1">
      <c r="A64" s="176" t="s">
        <v>992</v>
      </c>
      <c r="B64" s="176" t="s">
        <v>993</v>
      </c>
      <c r="C64" s="76" t="s">
        <v>992</v>
      </c>
      <c r="D64" s="176" t="s">
        <v>1829</v>
      </c>
      <c r="E64" s="84">
        <v>3</v>
      </c>
      <c r="F64" s="84" t="s">
        <v>1600</v>
      </c>
      <c r="G64" s="177">
        <v>4.8899999999999997</v>
      </c>
      <c r="H64" s="177">
        <f t="shared" si="0"/>
        <v>4.8899999999999997</v>
      </c>
      <c r="I64" s="15"/>
      <c r="J64" s="53">
        <f t="shared" si="1"/>
        <v>0</v>
      </c>
    </row>
    <row r="65" spans="1:11" s="67" customFormat="1" ht="130" customHeight="1">
      <c r="A65" s="176" t="s">
        <v>1010</v>
      </c>
      <c r="B65" s="176" t="s">
        <v>1011</v>
      </c>
      <c r="C65" s="76" t="s">
        <v>1010</v>
      </c>
      <c r="D65" s="176" t="s">
        <v>1830</v>
      </c>
      <c r="E65" s="84">
        <v>3</v>
      </c>
      <c r="F65" s="84" t="s">
        <v>1600</v>
      </c>
      <c r="G65" s="177">
        <v>4.8899999999999997</v>
      </c>
      <c r="H65" s="177">
        <f t="shared" si="0"/>
        <v>4.8899999999999997</v>
      </c>
      <c r="I65" s="15"/>
      <c r="J65" s="53">
        <f t="shared" si="1"/>
        <v>0</v>
      </c>
    </row>
    <row r="66" spans="1:11" s="67" customFormat="1" ht="130" customHeight="1">
      <c r="A66" s="189" t="s">
        <v>1456</v>
      </c>
      <c r="B66" s="180" t="s">
        <v>975</v>
      </c>
      <c r="C66" s="191" t="s">
        <v>1456</v>
      </c>
      <c r="D66" s="180" t="s">
        <v>1831</v>
      </c>
      <c r="E66" s="182">
        <v>3</v>
      </c>
      <c r="F66" s="182" t="s">
        <v>1607</v>
      </c>
      <c r="G66" s="183">
        <v>4.1500000000000004</v>
      </c>
      <c r="H66" s="183">
        <f t="shared" si="0"/>
        <v>4.1500000000000004</v>
      </c>
      <c r="I66" s="184"/>
      <c r="J66" s="185">
        <f t="shared" si="1"/>
        <v>0</v>
      </c>
      <c r="K66" s="187" t="s">
        <v>1446</v>
      </c>
    </row>
    <row r="67" spans="1:11" s="67" customFormat="1" ht="130" customHeight="1">
      <c r="A67" s="176" t="s">
        <v>967</v>
      </c>
      <c r="B67" s="176" t="s">
        <v>968</v>
      </c>
      <c r="C67" s="76" t="s">
        <v>967</v>
      </c>
      <c r="D67" s="176" t="s">
        <v>1832</v>
      </c>
      <c r="E67" s="84">
        <v>3</v>
      </c>
      <c r="F67" s="84" t="s">
        <v>1607</v>
      </c>
      <c r="G67" s="177">
        <v>4.1500000000000004</v>
      </c>
      <c r="H67" s="177">
        <f t="shared" si="0"/>
        <v>4.1500000000000004</v>
      </c>
      <c r="I67" s="15"/>
      <c r="J67" s="53">
        <f t="shared" si="1"/>
        <v>0</v>
      </c>
    </row>
    <row r="68" spans="1:11" s="67" customFormat="1" ht="130" customHeight="1">
      <c r="A68" s="176" t="s">
        <v>930</v>
      </c>
      <c r="B68" s="176" t="s">
        <v>931</v>
      </c>
      <c r="C68" s="76" t="s">
        <v>930</v>
      </c>
      <c r="D68" s="176" t="s">
        <v>1833</v>
      </c>
      <c r="E68" s="84">
        <v>3</v>
      </c>
      <c r="F68" s="84" t="s">
        <v>1604</v>
      </c>
      <c r="G68" s="177">
        <v>3.81</v>
      </c>
      <c r="H68" s="177">
        <f t="shared" si="0"/>
        <v>3.81</v>
      </c>
      <c r="I68" s="15"/>
      <c r="J68" s="53">
        <f t="shared" si="1"/>
        <v>0</v>
      </c>
    </row>
    <row r="69" spans="1:11" s="67" customFormat="1" ht="130" customHeight="1">
      <c r="A69" s="176" t="s">
        <v>984</v>
      </c>
      <c r="B69" s="176" t="s">
        <v>985</v>
      </c>
      <c r="C69" s="76" t="s">
        <v>984</v>
      </c>
      <c r="D69" s="176" t="s">
        <v>1834</v>
      </c>
      <c r="E69" s="84">
        <v>3</v>
      </c>
      <c r="F69" s="84" t="s">
        <v>1600</v>
      </c>
      <c r="G69" s="177">
        <v>4.8899999999999997</v>
      </c>
      <c r="H69" s="177">
        <f t="shared" si="0"/>
        <v>4.8899999999999997</v>
      </c>
      <c r="I69" s="15"/>
      <c r="J69" s="53">
        <f t="shared" si="1"/>
        <v>0</v>
      </c>
    </row>
    <row r="70" spans="1:11" s="67" customFormat="1" ht="130" customHeight="1">
      <c r="A70" s="176" t="s">
        <v>1028</v>
      </c>
      <c r="B70" s="176" t="s">
        <v>1029</v>
      </c>
      <c r="C70" s="76" t="s">
        <v>1028</v>
      </c>
      <c r="D70" s="176" t="s">
        <v>1835</v>
      </c>
      <c r="E70" s="84">
        <v>3</v>
      </c>
      <c r="F70" s="84" t="s">
        <v>1598</v>
      </c>
      <c r="G70" s="177">
        <v>5.69</v>
      </c>
      <c r="H70" s="177">
        <f t="shared" si="0"/>
        <v>5.69</v>
      </c>
      <c r="I70" s="15"/>
      <c r="J70" s="53">
        <f t="shared" si="1"/>
        <v>0</v>
      </c>
    </row>
    <row r="71" spans="1:11" s="67" customFormat="1" ht="130" customHeight="1">
      <c r="A71" s="176" t="s">
        <v>949</v>
      </c>
      <c r="B71" s="176" t="s">
        <v>950</v>
      </c>
      <c r="C71" s="76" t="s">
        <v>949</v>
      </c>
      <c r="D71" s="176" t="s">
        <v>1836</v>
      </c>
      <c r="E71" s="84">
        <v>3</v>
      </c>
      <c r="F71" s="84" t="s">
        <v>1607</v>
      </c>
      <c r="G71" s="177">
        <v>4.1500000000000004</v>
      </c>
      <c r="H71" s="177">
        <f t="shared" si="0"/>
        <v>4.1500000000000004</v>
      </c>
      <c r="I71" s="15"/>
      <c r="J71" s="53">
        <f t="shared" si="1"/>
        <v>0</v>
      </c>
    </row>
    <row r="72" spans="1:11" s="67" customFormat="1" ht="130" customHeight="1">
      <c r="A72" s="176" t="s">
        <v>1012</v>
      </c>
      <c r="B72" s="176" t="s">
        <v>1013</v>
      </c>
      <c r="C72" s="76" t="s">
        <v>1012</v>
      </c>
      <c r="D72" s="176" t="s">
        <v>1837</v>
      </c>
      <c r="E72" s="84">
        <v>3</v>
      </c>
      <c r="F72" s="84" t="s">
        <v>1600</v>
      </c>
      <c r="G72" s="177">
        <v>4.8899999999999997</v>
      </c>
      <c r="H72" s="177">
        <f t="shared" ref="H72:H275" si="2">G72*(1-$B$9)</f>
        <v>4.8899999999999997</v>
      </c>
      <c r="I72" s="15"/>
      <c r="J72" s="53">
        <f t="shared" ref="J72:J275" si="3">H72*I72</f>
        <v>0</v>
      </c>
    </row>
    <row r="73" spans="1:11" s="67" customFormat="1" ht="130" customHeight="1">
      <c r="A73" s="176" t="s">
        <v>965</v>
      </c>
      <c r="B73" s="176" t="s">
        <v>966</v>
      </c>
      <c r="C73" s="76" t="s">
        <v>965</v>
      </c>
      <c r="D73" s="176" t="s">
        <v>1838</v>
      </c>
      <c r="E73" s="84">
        <v>3</v>
      </c>
      <c r="F73" s="84" t="s">
        <v>1607</v>
      </c>
      <c r="G73" s="177">
        <v>4.1500000000000004</v>
      </c>
      <c r="H73" s="177">
        <f t="shared" si="2"/>
        <v>4.1500000000000004</v>
      </c>
      <c r="I73" s="15"/>
      <c r="J73" s="53">
        <f t="shared" si="3"/>
        <v>0</v>
      </c>
    </row>
    <row r="74" spans="1:11" s="67" customFormat="1" ht="130" customHeight="1">
      <c r="A74" s="176" t="s">
        <v>1030</v>
      </c>
      <c r="B74" s="176" t="s">
        <v>1031</v>
      </c>
      <c r="C74" s="76" t="s">
        <v>1030</v>
      </c>
      <c r="D74" s="176" t="s">
        <v>1839</v>
      </c>
      <c r="E74" s="84">
        <v>3</v>
      </c>
      <c r="F74" s="84" t="s">
        <v>1598</v>
      </c>
      <c r="G74" s="177">
        <v>5.69</v>
      </c>
      <c r="H74" s="177">
        <f t="shared" si="2"/>
        <v>5.69</v>
      </c>
      <c r="I74" s="15"/>
      <c r="J74" s="53">
        <f t="shared" si="3"/>
        <v>0</v>
      </c>
    </row>
    <row r="75" spans="1:11" s="67" customFormat="1" ht="130" customHeight="1">
      <c r="A75" s="176" t="s">
        <v>910</v>
      </c>
      <c r="B75" s="176" t="s">
        <v>911</v>
      </c>
      <c r="C75" s="76" t="s">
        <v>910</v>
      </c>
      <c r="D75" s="176" t="s">
        <v>1840</v>
      </c>
      <c r="E75" s="84">
        <v>3</v>
      </c>
      <c r="F75" s="84" t="s">
        <v>1604</v>
      </c>
      <c r="G75" s="177">
        <v>3.81</v>
      </c>
      <c r="H75" s="177">
        <f t="shared" si="2"/>
        <v>3.81</v>
      </c>
      <c r="I75" s="15"/>
      <c r="J75" s="53">
        <f t="shared" si="3"/>
        <v>0</v>
      </c>
    </row>
    <row r="76" spans="1:11" s="67" customFormat="1" ht="130" customHeight="1">
      <c r="A76" s="176" t="s">
        <v>850</v>
      </c>
      <c r="B76" s="176" t="s">
        <v>851</v>
      </c>
      <c r="C76" s="76" t="s">
        <v>850</v>
      </c>
      <c r="D76" s="176" t="s">
        <v>1841</v>
      </c>
      <c r="E76" s="84">
        <v>3</v>
      </c>
      <c r="F76" s="84" t="s">
        <v>1604</v>
      </c>
      <c r="G76" s="177">
        <v>3.81</v>
      </c>
      <c r="H76" s="177">
        <f t="shared" si="2"/>
        <v>3.81</v>
      </c>
      <c r="I76" s="15"/>
      <c r="J76" s="53">
        <f t="shared" si="3"/>
        <v>0</v>
      </c>
    </row>
    <row r="77" spans="1:11" s="67" customFormat="1" ht="130" customHeight="1">
      <c r="A77" s="176" t="s">
        <v>894</v>
      </c>
      <c r="B77" s="176" t="s">
        <v>895</v>
      </c>
      <c r="C77" s="76" t="s">
        <v>894</v>
      </c>
      <c r="D77" s="176" t="s">
        <v>1842</v>
      </c>
      <c r="E77" s="84">
        <v>3</v>
      </c>
      <c r="F77" s="84" t="s">
        <v>1604</v>
      </c>
      <c r="G77" s="177">
        <v>3.81</v>
      </c>
      <c r="H77" s="177">
        <f t="shared" si="2"/>
        <v>3.81</v>
      </c>
      <c r="I77" s="15"/>
      <c r="J77" s="53">
        <f t="shared" si="3"/>
        <v>0</v>
      </c>
    </row>
    <row r="78" spans="1:11" s="67" customFormat="1" ht="130" customHeight="1">
      <c r="A78" s="176" t="s">
        <v>908</v>
      </c>
      <c r="B78" s="176" t="s">
        <v>909</v>
      </c>
      <c r="C78" s="76" t="s">
        <v>908</v>
      </c>
      <c r="D78" s="176" t="s">
        <v>1843</v>
      </c>
      <c r="E78" s="84">
        <v>3</v>
      </c>
      <c r="F78" s="84" t="s">
        <v>1604</v>
      </c>
      <c r="G78" s="177">
        <v>3.81</v>
      </c>
      <c r="H78" s="177">
        <f t="shared" si="2"/>
        <v>3.81</v>
      </c>
      <c r="I78" s="15"/>
      <c r="J78" s="53">
        <f t="shared" si="3"/>
        <v>0</v>
      </c>
    </row>
    <row r="79" spans="1:11" s="67" customFormat="1" ht="130" customHeight="1">
      <c r="A79" s="176" t="s">
        <v>982</v>
      </c>
      <c r="B79" s="176" t="s">
        <v>983</v>
      </c>
      <c r="C79" s="76" t="s">
        <v>982</v>
      </c>
      <c r="D79" s="176" t="s">
        <v>1844</v>
      </c>
      <c r="E79" s="84">
        <v>3</v>
      </c>
      <c r="F79" s="84" t="s">
        <v>1600</v>
      </c>
      <c r="G79" s="177">
        <v>4.8899999999999997</v>
      </c>
      <c r="H79" s="177">
        <f t="shared" si="2"/>
        <v>4.8899999999999997</v>
      </c>
      <c r="I79" s="15"/>
      <c r="J79" s="53">
        <f t="shared" si="3"/>
        <v>0</v>
      </c>
    </row>
    <row r="80" spans="1:11" s="67" customFormat="1" ht="130" customHeight="1">
      <c r="A80" s="176" t="s">
        <v>980</v>
      </c>
      <c r="B80" s="176" t="s">
        <v>981</v>
      </c>
      <c r="C80" s="76" t="s">
        <v>980</v>
      </c>
      <c r="D80" s="176" t="s">
        <v>1845</v>
      </c>
      <c r="E80" s="84">
        <v>3</v>
      </c>
      <c r="F80" s="84" t="s">
        <v>1600</v>
      </c>
      <c r="G80" s="177">
        <v>4.8899999999999997</v>
      </c>
      <c r="H80" s="177">
        <f t="shared" si="2"/>
        <v>4.8899999999999997</v>
      </c>
      <c r="I80" s="15"/>
      <c r="J80" s="53">
        <f t="shared" si="3"/>
        <v>0</v>
      </c>
    </row>
    <row r="81" spans="1:11" s="67" customFormat="1" ht="130" customHeight="1">
      <c r="A81" s="176" t="s">
        <v>955</v>
      </c>
      <c r="B81" s="176" t="s">
        <v>956</v>
      </c>
      <c r="C81" s="76" t="s">
        <v>955</v>
      </c>
      <c r="D81" s="176" t="s">
        <v>1846</v>
      </c>
      <c r="E81" s="84">
        <v>3</v>
      </c>
      <c r="F81" s="84" t="s">
        <v>1607</v>
      </c>
      <c r="G81" s="177">
        <v>4.1500000000000004</v>
      </c>
      <c r="H81" s="177">
        <f t="shared" si="2"/>
        <v>4.1500000000000004</v>
      </c>
      <c r="I81" s="15"/>
      <c r="J81" s="53">
        <f t="shared" si="3"/>
        <v>0</v>
      </c>
    </row>
    <row r="82" spans="1:11" s="67" customFormat="1" ht="130" customHeight="1">
      <c r="A82" s="176" t="s">
        <v>961</v>
      </c>
      <c r="B82" s="176" t="s">
        <v>962</v>
      </c>
      <c r="C82" s="76" t="s">
        <v>961</v>
      </c>
      <c r="D82" s="176" t="s">
        <v>1847</v>
      </c>
      <c r="E82" s="84">
        <v>3</v>
      </c>
      <c r="F82" s="84" t="s">
        <v>1607</v>
      </c>
      <c r="G82" s="177">
        <v>4.1500000000000004</v>
      </c>
      <c r="H82" s="177">
        <f t="shared" si="2"/>
        <v>4.1500000000000004</v>
      </c>
      <c r="I82" s="15"/>
      <c r="J82" s="53">
        <f t="shared" si="3"/>
        <v>0</v>
      </c>
    </row>
    <row r="83" spans="1:11" s="67" customFormat="1" ht="130" customHeight="1">
      <c r="A83" s="176" t="s">
        <v>1016</v>
      </c>
      <c r="B83" s="176" t="s">
        <v>1017</v>
      </c>
      <c r="C83" s="76" t="s">
        <v>1016</v>
      </c>
      <c r="D83" s="176" t="s">
        <v>1848</v>
      </c>
      <c r="E83" s="84">
        <v>3</v>
      </c>
      <c r="F83" s="84" t="s">
        <v>1600</v>
      </c>
      <c r="G83" s="177">
        <v>4.8899999999999997</v>
      </c>
      <c r="H83" s="177">
        <f t="shared" si="2"/>
        <v>4.8899999999999997</v>
      </c>
      <c r="I83" s="15"/>
      <c r="J83" s="53">
        <f t="shared" si="3"/>
        <v>0</v>
      </c>
    </row>
    <row r="84" spans="1:11" s="67" customFormat="1" ht="130" customHeight="1">
      <c r="A84" s="176" t="s">
        <v>1024</v>
      </c>
      <c r="B84" s="176" t="s">
        <v>1025</v>
      </c>
      <c r="C84" s="76" t="s">
        <v>1024</v>
      </c>
      <c r="D84" s="176" t="s">
        <v>1849</v>
      </c>
      <c r="E84" s="84">
        <v>3</v>
      </c>
      <c r="F84" s="84" t="s">
        <v>1598</v>
      </c>
      <c r="G84" s="177">
        <v>5.69</v>
      </c>
      <c r="H84" s="177">
        <f t="shared" si="2"/>
        <v>5.69</v>
      </c>
      <c r="I84" s="15"/>
      <c r="J84" s="53">
        <f t="shared" si="3"/>
        <v>0</v>
      </c>
    </row>
    <row r="85" spans="1:11" s="67" customFormat="1" ht="130" customHeight="1">
      <c r="A85" s="176" t="s">
        <v>1036</v>
      </c>
      <c r="B85" s="176" t="s">
        <v>1037</v>
      </c>
      <c r="C85" s="76" t="s">
        <v>1036</v>
      </c>
      <c r="D85" s="176" t="s">
        <v>1850</v>
      </c>
      <c r="E85" s="84">
        <v>3</v>
      </c>
      <c r="F85" s="84" t="s">
        <v>1598</v>
      </c>
      <c r="G85" s="177">
        <v>5.69</v>
      </c>
      <c r="H85" s="177">
        <f t="shared" si="2"/>
        <v>5.69</v>
      </c>
      <c r="I85" s="15"/>
      <c r="J85" s="53">
        <f t="shared" si="3"/>
        <v>0</v>
      </c>
    </row>
    <row r="86" spans="1:11" s="67" customFormat="1" ht="130" customHeight="1">
      <c r="A86" s="176" t="s">
        <v>1014</v>
      </c>
      <c r="B86" s="176" t="s">
        <v>1015</v>
      </c>
      <c r="C86" s="76" t="s">
        <v>1014</v>
      </c>
      <c r="D86" s="176" t="s">
        <v>1851</v>
      </c>
      <c r="E86" s="84">
        <v>3</v>
      </c>
      <c r="F86" s="84" t="s">
        <v>1600</v>
      </c>
      <c r="G86" s="177">
        <v>4.8899999999999997</v>
      </c>
      <c r="H86" s="177">
        <f t="shared" si="2"/>
        <v>4.8899999999999997</v>
      </c>
      <c r="I86" s="15"/>
      <c r="J86" s="53">
        <f t="shared" si="3"/>
        <v>0</v>
      </c>
    </row>
    <row r="87" spans="1:11" s="67" customFormat="1" ht="130" customHeight="1">
      <c r="A87" s="176" t="s">
        <v>1066</v>
      </c>
      <c r="B87" s="176" t="s">
        <v>1067</v>
      </c>
      <c r="C87" s="76" t="s">
        <v>1066</v>
      </c>
      <c r="D87" s="176" t="s">
        <v>1852</v>
      </c>
      <c r="E87" s="84">
        <v>3</v>
      </c>
      <c r="F87" s="84" t="s">
        <v>1598</v>
      </c>
      <c r="G87" s="177">
        <v>5.69</v>
      </c>
      <c r="H87" s="177">
        <f t="shared" si="2"/>
        <v>5.69</v>
      </c>
      <c r="I87" s="15"/>
      <c r="J87" s="53">
        <f t="shared" si="3"/>
        <v>0</v>
      </c>
    </row>
    <row r="88" spans="1:11" s="67" customFormat="1" ht="130" customHeight="1">
      <c r="A88" s="176" t="s">
        <v>912</v>
      </c>
      <c r="B88" s="176" t="s">
        <v>913</v>
      </c>
      <c r="C88" s="76" t="s">
        <v>912</v>
      </c>
      <c r="D88" s="176" t="s">
        <v>1853</v>
      </c>
      <c r="E88" s="84">
        <v>3</v>
      </c>
      <c r="F88" s="84" t="s">
        <v>1604</v>
      </c>
      <c r="G88" s="177">
        <v>3.81</v>
      </c>
      <c r="H88" s="177">
        <f t="shared" si="2"/>
        <v>3.81</v>
      </c>
      <c r="I88" s="15"/>
      <c r="J88" s="53">
        <f t="shared" si="3"/>
        <v>0</v>
      </c>
    </row>
    <row r="89" spans="1:11" s="67" customFormat="1" ht="130" customHeight="1">
      <c r="A89" s="189" t="s">
        <v>1457</v>
      </c>
      <c r="B89" s="180" t="s">
        <v>976</v>
      </c>
      <c r="C89" s="191" t="s">
        <v>1457</v>
      </c>
      <c r="D89" s="180" t="s">
        <v>1854</v>
      </c>
      <c r="E89" s="182">
        <v>3</v>
      </c>
      <c r="F89" s="182" t="s">
        <v>1607</v>
      </c>
      <c r="G89" s="183">
        <v>4.1500000000000004</v>
      </c>
      <c r="H89" s="183">
        <f t="shared" si="2"/>
        <v>4.1500000000000004</v>
      </c>
      <c r="I89" s="184"/>
      <c r="J89" s="185">
        <f t="shared" si="3"/>
        <v>0</v>
      </c>
      <c r="K89" s="187" t="s">
        <v>1446</v>
      </c>
    </row>
    <row r="90" spans="1:11" s="67" customFormat="1" ht="130" customHeight="1">
      <c r="A90" s="176" t="s">
        <v>914</v>
      </c>
      <c r="B90" s="176" t="s">
        <v>915</v>
      </c>
      <c r="C90" s="76" t="s">
        <v>914</v>
      </c>
      <c r="D90" s="176" t="s">
        <v>1855</v>
      </c>
      <c r="E90" s="84">
        <v>3</v>
      </c>
      <c r="F90" s="84" t="s">
        <v>1604</v>
      </c>
      <c r="G90" s="177">
        <v>3.81</v>
      </c>
      <c r="H90" s="177">
        <f t="shared" si="2"/>
        <v>3.81</v>
      </c>
      <c r="I90" s="15"/>
      <c r="J90" s="53">
        <f t="shared" si="3"/>
        <v>0</v>
      </c>
    </row>
    <row r="91" spans="1:11" s="67" customFormat="1" ht="130" customHeight="1">
      <c r="A91" s="189" t="s">
        <v>1458</v>
      </c>
      <c r="B91" s="180" t="s">
        <v>977</v>
      </c>
      <c r="C91" s="191" t="s">
        <v>1458</v>
      </c>
      <c r="D91" s="180" t="s">
        <v>1856</v>
      </c>
      <c r="E91" s="182">
        <v>3</v>
      </c>
      <c r="F91" s="182" t="s">
        <v>1607</v>
      </c>
      <c r="G91" s="183">
        <v>4.1500000000000004</v>
      </c>
      <c r="H91" s="183">
        <f t="shared" si="2"/>
        <v>4.1500000000000004</v>
      </c>
      <c r="I91" s="184"/>
      <c r="J91" s="185">
        <f t="shared" si="3"/>
        <v>0</v>
      </c>
      <c r="K91" s="187" t="s">
        <v>1446</v>
      </c>
    </row>
    <row r="92" spans="1:11" s="67" customFormat="1" ht="130" customHeight="1">
      <c r="A92" s="176" t="s">
        <v>940</v>
      </c>
      <c r="B92" s="176" t="s">
        <v>941</v>
      </c>
      <c r="C92" s="76" t="s">
        <v>940</v>
      </c>
      <c r="D92" s="176" t="s">
        <v>1857</v>
      </c>
      <c r="E92" s="84">
        <v>3</v>
      </c>
      <c r="F92" s="84" t="s">
        <v>1604</v>
      </c>
      <c r="G92" s="177">
        <v>3.81</v>
      </c>
      <c r="H92" s="177">
        <f t="shared" si="2"/>
        <v>3.81</v>
      </c>
      <c r="I92" s="15"/>
      <c r="J92" s="53">
        <f t="shared" si="3"/>
        <v>0</v>
      </c>
    </row>
    <row r="93" spans="1:11" s="67" customFormat="1" ht="130" customHeight="1">
      <c r="A93" s="176" t="s">
        <v>957</v>
      </c>
      <c r="B93" s="176" t="s">
        <v>958</v>
      </c>
      <c r="C93" s="76" t="s">
        <v>957</v>
      </c>
      <c r="D93" s="176" t="s">
        <v>1858</v>
      </c>
      <c r="E93" s="84">
        <v>3</v>
      </c>
      <c r="F93" s="84" t="s">
        <v>1607</v>
      </c>
      <c r="G93" s="177">
        <v>4.1500000000000004</v>
      </c>
      <c r="H93" s="177">
        <f t="shared" si="2"/>
        <v>4.1500000000000004</v>
      </c>
      <c r="I93" s="15"/>
      <c r="J93" s="53">
        <f t="shared" si="3"/>
        <v>0</v>
      </c>
    </row>
    <row r="94" spans="1:11" s="67" customFormat="1" ht="130" customHeight="1">
      <c r="A94" s="176" t="s">
        <v>986</v>
      </c>
      <c r="B94" s="176" t="s">
        <v>987</v>
      </c>
      <c r="C94" s="76" t="s">
        <v>986</v>
      </c>
      <c r="D94" s="176" t="s">
        <v>1859</v>
      </c>
      <c r="E94" s="84">
        <v>3</v>
      </c>
      <c r="F94" s="84" t="s">
        <v>1600</v>
      </c>
      <c r="G94" s="177">
        <v>4.8899999999999997</v>
      </c>
      <c r="H94" s="177">
        <f t="shared" si="2"/>
        <v>4.8899999999999997</v>
      </c>
      <c r="I94" s="15"/>
      <c r="J94" s="53">
        <f t="shared" si="3"/>
        <v>0</v>
      </c>
    </row>
    <row r="95" spans="1:11" s="67" customFormat="1" ht="130" customHeight="1">
      <c r="A95" s="176" t="s">
        <v>864</v>
      </c>
      <c r="B95" s="176" t="s">
        <v>865</v>
      </c>
      <c r="C95" s="76" t="s">
        <v>864</v>
      </c>
      <c r="D95" s="176" t="s">
        <v>1860</v>
      </c>
      <c r="E95" s="84">
        <v>3</v>
      </c>
      <c r="F95" s="84" t="s">
        <v>1604</v>
      </c>
      <c r="G95" s="177">
        <v>3.81</v>
      </c>
      <c r="H95" s="177">
        <f t="shared" si="2"/>
        <v>3.81</v>
      </c>
      <c r="I95" s="15"/>
      <c r="J95" s="53">
        <f t="shared" si="3"/>
        <v>0</v>
      </c>
    </row>
    <row r="96" spans="1:11" s="67" customFormat="1" ht="130" customHeight="1">
      <c r="A96" s="176" t="s">
        <v>892</v>
      </c>
      <c r="B96" s="176" t="s">
        <v>893</v>
      </c>
      <c r="C96" s="76" t="s">
        <v>892</v>
      </c>
      <c r="D96" s="176" t="s">
        <v>1861</v>
      </c>
      <c r="E96" s="84">
        <v>3</v>
      </c>
      <c r="F96" s="84" t="s">
        <v>1604</v>
      </c>
      <c r="G96" s="177">
        <v>3.81</v>
      </c>
      <c r="H96" s="177">
        <f t="shared" si="2"/>
        <v>3.81</v>
      </c>
      <c r="I96" s="15"/>
      <c r="J96" s="53">
        <f t="shared" si="3"/>
        <v>0</v>
      </c>
    </row>
    <row r="97" spans="1:10" s="67" customFormat="1" ht="130" customHeight="1">
      <c r="A97" s="176" t="s">
        <v>888</v>
      </c>
      <c r="B97" s="176" t="s">
        <v>889</v>
      </c>
      <c r="C97" s="76" t="s">
        <v>888</v>
      </c>
      <c r="D97" s="176" t="s">
        <v>1862</v>
      </c>
      <c r="E97" s="84">
        <v>3</v>
      </c>
      <c r="F97" s="84" t="s">
        <v>1604</v>
      </c>
      <c r="G97" s="177">
        <v>3.81</v>
      </c>
      <c r="H97" s="177">
        <f t="shared" si="2"/>
        <v>3.81</v>
      </c>
      <c r="I97" s="15"/>
      <c r="J97" s="53">
        <f t="shared" si="3"/>
        <v>0</v>
      </c>
    </row>
    <row r="98" spans="1:10" s="67" customFormat="1" ht="130" customHeight="1">
      <c r="A98" s="176" t="s">
        <v>942</v>
      </c>
      <c r="B98" s="176" t="s">
        <v>943</v>
      </c>
      <c r="C98" s="76" t="s">
        <v>942</v>
      </c>
      <c r="D98" s="176" t="s">
        <v>1863</v>
      </c>
      <c r="E98" s="84">
        <v>3</v>
      </c>
      <c r="F98" s="84" t="s">
        <v>1604</v>
      </c>
      <c r="G98" s="177">
        <v>3.81</v>
      </c>
      <c r="H98" s="177">
        <f t="shared" si="2"/>
        <v>3.81</v>
      </c>
      <c r="I98" s="15"/>
      <c r="J98" s="53">
        <f t="shared" si="3"/>
        <v>0</v>
      </c>
    </row>
    <row r="99" spans="1:10" s="67" customFormat="1" ht="130" customHeight="1">
      <c r="A99" s="176" t="s">
        <v>969</v>
      </c>
      <c r="B99" s="176" t="s">
        <v>970</v>
      </c>
      <c r="C99" s="76" t="s">
        <v>969</v>
      </c>
      <c r="D99" s="176" t="s">
        <v>1864</v>
      </c>
      <c r="E99" s="84">
        <v>3</v>
      </c>
      <c r="F99" s="84" t="s">
        <v>1607</v>
      </c>
      <c r="G99" s="177">
        <v>4.1500000000000004</v>
      </c>
      <c r="H99" s="177">
        <f t="shared" si="2"/>
        <v>4.1500000000000004</v>
      </c>
      <c r="I99" s="15"/>
      <c r="J99" s="53">
        <f t="shared" si="3"/>
        <v>0</v>
      </c>
    </row>
    <row r="100" spans="1:10" s="67" customFormat="1" ht="130" customHeight="1">
      <c r="A100" s="176" t="s">
        <v>882</v>
      </c>
      <c r="B100" s="176" t="s">
        <v>883</v>
      </c>
      <c r="C100" s="76" t="s">
        <v>882</v>
      </c>
      <c r="D100" s="176" t="s">
        <v>1865</v>
      </c>
      <c r="E100" s="84">
        <v>3</v>
      </c>
      <c r="F100" s="84" t="s">
        <v>1604</v>
      </c>
      <c r="G100" s="177">
        <v>3.81</v>
      </c>
      <c r="H100" s="177">
        <f t="shared" si="2"/>
        <v>3.81</v>
      </c>
      <c r="I100" s="15"/>
      <c r="J100" s="53">
        <f t="shared" si="3"/>
        <v>0</v>
      </c>
    </row>
    <row r="101" spans="1:10" s="67" customFormat="1" ht="130" customHeight="1">
      <c r="A101" s="176" t="s">
        <v>884</v>
      </c>
      <c r="B101" s="176" t="s">
        <v>885</v>
      </c>
      <c r="C101" s="76" t="s">
        <v>884</v>
      </c>
      <c r="D101" s="176" t="s">
        <v>1866</v>
      </c>
      <c r="E101" s="84">
        <v>3</v>
      </c>
      <c r="F101" s="84" t="s">
        <v>1604</v>
      </c>
      <c r="G101" s="177">
        <v>3.81</v>
      </c>
      <c r="H101" s="177">
        <f t="shared" si="2"/>
        <v>3.81</v>
      </c>
      <c r="I101" s="15"/>
      <c r="J101" s="53">
        <f t="shared" si="3"/>
        <v>0</v>
      </c>
    </row>
    <row r="102" spans="1:10" s="67" customFormat="1" ht="130" customHeight="1">
      <c r="A102" s="176" t="s">
        <v>934</v>
      </c>
      <c r="B102" s="176" t="s">
        <v>935</v>
      </c>
      <c r="C102" s="76" t="s">
        <v>934</v>
      </c>
      <c r="D102" s="176" t="s">
        <v>1867</v>
      </c>
      <c r="E102" s="84">
        <v>3</v>
      </c>
      <c r="F102" s="84" t="s">
        <v>1604</v>
      </c>
      <c r="G102" s="177">
        <v>3.81</v>
      </c>
      <c r="H102" s="177">
        <f t="shared" si="2"/>
        <v>3.81</v>
      </c>
      <c r="I102" s="15"/>
      <c r="J102" s="53">
        <f t="shared" si="3"/>
        <v>0</v>
      </c>
    </row>
    <row r="103" spans="1:10" s="67" customFormat="1" ht="130" customHeight="1">
      <c r="A103" s="176" t="s">
        <v>932</v>
      </c>
      <c r="B103" s="176" t="s">
        <v>933</v>
      </c>
      <c r="C103" s="76" t="s">
        <v>932</v>
      </c>
      <c r="D103" s="176" t="s">
        <v>1868</v>
      </c>
      <c r="E103" s="84">
        <v>3</v>
      </c>
      <c r="F103" s="84" t="s">
        <v>1604</v>
      </c>
      <c r="G103" s="177">
        <v>3.81</v>
      </c>
      <c r="H103" s="177">
        <f t="shared" si="2"/>
        <v>3.81</v>
      </c>
      <c r="I103" s="15"/>
      <c r="J103" s="53">
        <f t="shared" si="3"/>
        <v>0</v>
      </c>
    </row>
    <row r="104" spans="1:10" s="67" customFormat="1" ht="130" customHeight="1">
      <c r="A104" s="176" t="s">
        <v>896</v>
      </c>
      <c r="B104" s="176" t="s">
        <v>897</v>
      </c>
      <c r="C104" s="76" t="s">
        <v>896</v>
      </c>
      <c r="D104" s="176" t="s">
        <v>1869</v>
      </c>
      <c r="E104" s="84">
        <v>3</v>
      </c>
      <c r="F104" s="84" t="s">
        <v>1604</v>
      </c>
      <c r="G104" s="177">
        <v>3.81</v>
      </c>
      <c r="H104" s="177">
        <f t="shared" si="2"/>
        <v>3.81</v>
      </c>
      <c r="I104" s="15"/>
      <c r="J104" s="53">
        <f t="shared" si="3"/>
        <v>0</v>
      </c>
    </row>
    <row r="105" spans="1:10" s="67" customFormat="1" ht="130" customHeight="1">
      <c r="A105" s="176" t="s">
        <v>951</v>
      </c>
      <c r="B105" s="176" t="s">
        <v>952</v>
      </c>
      <c r="C105" s="76" t="s">
        <v>951</v>
      </c>
      <c r="D105" s="176" t="s">
        <v>1870</v>
      </c>
      <c r="E105" s="84">
        <v>3</v>
      </c>
      <c r="F105" s="84" t="s">
        <v>1607</v>
      </c>
      <c r="G105" s="177">
        <v>4.1500000000000004</v>
      </c>
      <c r="H105" s="177">
        <f t="shared" si="2"/>
        <v>4.1500000000000004</v>
      </c>
      <c r="I105" s="15"/>
      <c r="J105" s="53">
        <f t="shared" si="3"/>
        <v>0</v>
      </c>
    </row>
    <row r="106" spans="1:10" s="67" customFormat="1" ht="130" customHeight="1">
      <c r="A106" s="176" t="s">
        <v>1000</v>
      </c>
      <c r="B106" s="176" t="s">
        <v>1001</v>
      </c>
      <c r="C106" s="76" t="s">
        <v>1000</v>
      </c>
      <c r="D106" s="176" t="s">
        <v>1871</v>
      </c>
      <c r="E106" s="84">
        <v>3</v>
      </c>
      <c r="F106" s="84" t="s">
        <v>1600</v>
      </c>
      <c r="G106" s="177">
        <v>4.8899999999999997</v>
      </c>
      <c r="H106" s="177">
        <f t="shared" si="2"/>
        <v>4.8899999999999997</v>
      </c>
      <c r="I106" s="15"/>
      <c r="J106" s="53">
        <f t="shared" si="3"/>
        <v>0</v>
      </c>
    </row>
    <row r="107" spans="1:10" s="67" customFormat="1" ht="130" customHeight="1">
      <c r="A107" s="176" t="s">
        <v>852</v>
      </c>
      <c r="B107" s="176" t="s">
        <v>853</v>
      </c>
      <c r="C107" s="76" t="s">
        <v>852</v>
      </c>
      <c r="D107" s="176" t="s">
        <v>1872</v>
      </c>
      <c r="E107" s="84">
        <v>3</v>
      </c>
      <c r="F107" s="84" t="s">
        <v>1604</v>
      </c>
      <c r="G107" s="177">
        <v>3.81</v>
      </c>
      <c r="H107" s="177">
        <f t="shared" si="2"/>
        <v>3.81</v>
      </c>
      <c r="I107" s="15"/>
      <c r="J107" s="53">
        <f t="shared" si="3"/>
        <v>0</v>
      </c>
    </row>
    <row r="108" spans="1:10" s="67" customFormat="1" ht="130" customHeight="1">
      <c r="A108" s="176" t="s">
        <v>878</v>
      </c>
      <c r="B108" s="176" t="s">
        <v>879</v>
      </c>
      <c r="C108" s="76" t="s">
        <v>878</v>
      </c>
      <c r="D108" s="176" t="s">
        <v>1873</v>
      </c>
      <c r="E108" s="84">
        <v>3</v>
      </c>
      <c r="F108" s="84" t="s">
        <v>1604</v>
      </c>
      <c r="G108" s="177">
        <v>3.81</v>
      </c>
      <c r="H108" s="177">
        <f t="shared" si="2"/>
        <v>3.81</v>
      </c>
      <c r="I108" s="15"/>
      <c r="J108" s="53">
        <f t="shared" si="3"/>
        <v>0</v>
      </c>
    </row>
    <row r="109" spans="1:10" s="67" customFormat="1" ht="130" customHeight="1">
      <c r="A109" s="176" t="s">
        <v>854</v>
      </c>
      <c r="B109" s="176" t="s">
        <v>855</v>
      </c>
      <c r="C109" s="76" t="s">
        <v>854</v>
      </c>
      <c r="D109" s="176" t="s">
        <v>1874</v>
      </c>
      <c r="E109" s="84">
        <v>3</v>
      </c>
      <c r="F109" s="84" t="s">
        <v>1604</v>
      </c>
      <c r="G109" s="177">
        <v>3.81</v>
      </c>
      <c r="H109" s="177">
        <f t="shared" si="2"/>
        <v>3.81</v>
      </c>
      <c r="I109" s="15"/>
      <c r="J109" s="53">
        <f t="shared" si="3"/>
        <v>0</v>
      </c>
    </row>
    <row r="110" spans="1:10" s="67" customFormat="1" ht="130" customHeight="1">
      <c r="A110" s="176" t="s">
        <v>876</v>
      </c>
      <c r="B110" s="176" t="s">
        <v>877</v>
      </c>
      <c r="C110" s="76" t="s">
        <v>876</v>
      </c>
      <c r="D110" s="176" t="s">
        <v>1875</v>
      </c>
      <c r="E110" s="84">
        <v>3</v>
      </c>
      <c r="F110" s="84" t="s">
        <v>1604</v>
      </c>
      <c r="G110" s="177">
        <v>3.81</v>
      </c>
      <c r="H110" s="177">
        <f t="shared" si="2"/>
        <v>3.81</v>
      </c>
      <c r="I110" s="15"/>
      <c r="J110" s="53">
        <f t="shared" si="3"/>
        <v>0</v>
      </c>
    </row>
    <row r="111" spans="1:10" s="67" customFormat="1" ht="130" customHeight="1">
      <c r="A111" s="176" t="s">
        <v>906</v>
      </c>
      <c r="B111" s="176" t="s">
        <v>907</v>
      </c>
      <c r="C111" s="76" t="s">
        <v>906</v>
      </c>
      <c r="D111" s="176" t="s">
        <v>1876</v>
      </c>
      <c r="E111" s="84">
        <v>3</v>
      </c>
      <c r="F111" s="84" t="s">
        <v>1604</v>
      </c>
      <c r="G111" s="177">
        <v>3.81</v>
      </c>
      <c r="H111" s="177">
        <f t="shared" si="2"/>
        <v>3.81</v>
      </c>
      <c r="I111" s="15"/>
      <c r="J111" s="53">
        <f t="shared" si="3"/>
        <v>0</v>
      </c>
    </row>
    <row r="112" spans="1:10" s="67" customFormat="1" ht="130" customHeight="1">
      <c r="A112" s="176" t="s">
        <v>866</v>
      </c>
      <c r="B112" s="176" t="s">
        <v>867</v>
      </c>
      <c r="C112" s="76" t="s">
        <v>866</v>
      </c>
      <c r="D112" s="176" t="s">
        <v>1877</v>
      </c>
      <c r="E112" s="84">
        <v>3</v>
      </c>
      <c r="F112" s="84" t="s">
        <v>1604</v>
      </c>
      <c r="G112" s="177">
        <v>3.81</v>
      </c>
      <c r="H112" s="177">
        <f t="shared" si="2"/>
        <v>3.81</v>
      </c>
      <c r="I112" s="15"/>
      <c r="J112" s="53">
        <f t="shared" si="3"/>
        <v>0</v>
      </c>
    </row>
    <row r="113" spans="1:11" s="67" customFormat="1" ht="130" customHeight="1">
      <c r="A113" s="176" t="s">
        <v>936</v>
      </c>
      <c r="B113" s="176" t="s">
        <v>937</v>
      </c>
      <c r="C113" s="76" t="s">
        <v>936</v>
      </c>
      <c r="D113" s="176" t="s">
        <v>1878</v>
      </c>
      <c r="E113" s="84">
        <v>3</v>
      </c>
      <c r="F113" s="84" t="s">
        <v>1604</v>
      </c>
      <c r="G113" s="177">
        <v>3.81</v>
      </c>
      <c r="H113" s="177">
        <f t="shared" si="2"/>
        <v>3.81</v>
      </c>
      <c r="I113" s="15"/>
      <c r="J113" s="53">
        <f t="shared" si="3"/>
        <v>0</v>
      </c>
    </row>
    <row r="114" spans="1:11" s="67" customFormat="1" ht="130" customHeight="1">
      <c r="A114" s="176" t="s">
        <v>963</v>
      </c>
      <c r="B114" s="176" t="s">
        <v>964</v>
      </c>
      <c r="C114" s="76" t="s">
        <v>963</v>
      </c>
      <c r="D114" s="176" t="s">
        <v>1879</v>
      </c>
      <c r="E114" s="84">
        <v>3</v>
      </c>
      <c r="F114" s="84" t="s">
        <v>1607</v>
      </c>
      <c r="G114" s="177">
        <v>4.1500000000000004</v>
      </c>
      <c r="H114" s="177">
        <f t="shared" si="2"/>
        <v>4.1500000000000004</v>
      </c>
      <c r="I114" s="15"/>
      <c r="J114" s="53">
        <f t="shared" si="3"/>
        <v>0</v>
      </c>
    </row>
    <row r="115" spans="1:11" s="67" customFormat="1" ht="130" customHeight="1">
      <c r="A115" s="176" t="s">
        <v>996</v>
      </c>
      <c r="B115" s="176" t="s">
        <v>997</v>
      </c>
      <c r="C115" s="76" t="s">
        <v>996</v>
      </c>
      <c r="D115" s="176" t="s">
        <v>1880</v>
      </c>
      <c r="E115" s="84">
        <v>3</v>
      </c>
      <c r="F115" s="84" t="s">
        <v>1600</v>
      </c>
      <c r="G115" s="177">
        <v>4.8899999999999997</v>
      </c>
      <c r="H115" s="177">
        <f t="shared" si="2"/>
        <v>4.8899999999999997</v>
      </c>
      <c r="I115" s="15"/>
      <c r="J115" s="53">
        <f t="shared" si="3"/>
        <v>0</v>
      </c>
    </row>
    <row r="116" spans="1:11" s="67" customFormat="1" ht="130" customHeight="1">
      <c r="A116" s="176" t="s">
        <v>959</v>
      </c>
      <c r="B116" s="176" t="s">
        <v>960</v>
      </c>
      <c r="C116" s="76" t="s">
        <v>959</v>
      </c>
      <c r="D116" s="176" t="s">
        <v>1881</v>
      </c>
      <c r="E116" s="84">
        <v>3</v>
      </c>
      <c r="F116" s="84" t="s">
        <v>1607</v>
      </c>
      <c r="G116" s="177">
        <v>4.1500000000000004</v>
      </c>
      <c r="H116" s="177">
        <f t="shared" si="2"/>
        <v>4.1500000000000004</v>
      </c>
      <c r="I116" s="15"/>
      <c r="J116" s="53">
        <f t="shared" si="3"/>
        <v>0</v>
      </c>
    </row>
    <row r="117" spans="1:11" s="67" customFormat="1" ht="130" customHeight="1">
      <c r="A117" s="176" t="s">
        <v>947</v>
      </c>
      <c r="B117" s="176" t="s">
        <v>948</v>
      </c>
      <c r="C117" s="76" t="s">
        <v>947</v>
      </c>
      <c r="D117" s="176" t="s">
        <v>1882</v>
      </c>
      <c r="E117" s="84">
        <v>3</v>
      </c>
      <c r="F117" s="84" t="s">
        <v>1607</v>
      </c>
      <c r="G117" s="177">
        <v>4.1500000000000004</v>
      </c>
      <c r="H117" s="177">
        <f t="shared" si="2"/>
        <v>4.1500000000000004</v>
      </c>
      <c r="I117" s="15"/>
      <c r="J117" s="53">
        <f t="shared" si="3"/>
        <v>0</v>
      </c>
    </row>
    <row r="118" spans="1:11" s="67" customFormat="1" ht="130" customHeight="1">
      <c r="A118" s="176" t="s">
        <v>898</v>
      </c>
      <c r="B118" s="176" t="s">
        <v>899</v>
      </c>
      <c r="C118" s="76" t="s">
        <v>898</v>
      </c>
      <c r="D118" s="176" t="s">
        <v>1883</v>
      </c>
      <c r="E118" s="84">
        <v>3</v>
      </c>
      <c r="F118" s="84" t="s">
        <v>1604</v>
      </c>
      <c r="G118" s="177">
        <v>3.81</v>
      </c>
      <c r="H118" s="177">
        <f t="shared" si="2"/>
        <v>3.81</v>
      </c>
      <c r="I118" s="15"/>
      <c r="J118" s="53">
        <f t="shared" si="3"/>
        <v>0</v>
      </c>
    </row>
    <row r="119" spans="1:11" s="67" customFormat="1" ht="130" customHeight="1">
      <c r="A119" s="176" t="s">
        <v>856</v>
      </c>
      <c r="B119" s="176" t="s">
        <v>857</v>
      </c>
      <c r="C119" s="76" t="s">
        <v>856</v>
      </c>
      <c r="D119" s="176" t="s">
        <v>1884</v>
      </c>
      <c r="E119" s="84">
        <v>3</v>
      </c>
      <c r="F119" s="84" t="s">
        <v>1604</v>
      </c>
      <c r="G119" s="177">
        <v>3.81</v>
      </c>
      <c r="H119" s="177">
        <f t="shared" si="2"/>
        <v>3.81</v>
      </c>
      <c r="I119" s="15"/>
      <c r="J119" s="53">
        <f t="shared" si="3"/>
        <v>0</v>
      </c>
    </row>
    <row r="120" spans="1:11" s="67" customFormat="1" ht="130" customHeight="1">
      <c r="A120" s="176" t="s">
        <v>904</v>
      </c>
      <c r="B120" s="176" t="s">
        <v>905</v>
      </c>
      <c r="C120" s="76" t="s">
        <v>904</v>
      </c>
      <c r="D120" s="176" t="s">
        <v>1885</v>
      </c>
      <c r="E120" s="84">
        <v>3</v>
      </c>
      <c r="F120" s="84" t="s">
        <v>1604</v>
      </c>
      <c r="G120" s="177">
        <v>3.81</v>
      </c>
      <c r="H120" s="177">
        <f t="shared" si="2"/>
        <v>3.81</v>
      </c>
      <c r="I120" s="15"/>
      <c r="J120" s="53">
        <f t="shared" si="3"/>
        <v>0</v>
      </c>
    </row>
    <row r="121" spans="1:11" s="67" customFormat="1" ht="130" customHeight="1">
      <c r="A121" s="176" t="s">
        <v>938</v>
      </c>
      <c r="B121" s="176" t="s">
        <v>939</v>
      </c>
      <c r="C121" s="76" t="s">
        <v>938</v>
      </c>
      <c r="D121" s="176" t="s">
        <v>1886</v>
      </c>
      <c r="E121" s="84">
        <v>3</v>
      </c>
      <c r="F121" s="84" t="s">
        <v>1604</v>
      </c>
      <c r="G121" s="177">
        <v>3.81</v>
      </c>
      <c r="H121" s="177">
        <f t="shared" si="2"/>
        <v>3.81</v>
      </c>
      <c r="I121" s="15"/>
      <c r="J121" s="53">
        <f t="shared" si="3"/>
        <v>0</v>
      </c>
    </row>
    <row r="122" spans="1:11" s="67" customFormat="1" ht="130" customHeight="1">
      <c r="A122" s="176" t="s">
        <v>870</v>
      </c>
      <c r="B122" s="176" t="s">
        <v>871</v>
      </c>
      <c r="C122" s="76" t="s">
        <v>870</v>
      </c>
      <c r="D122" s="176" t="s">
        <v>1887</v>
      </c>
      <c r="E122" s="84">
        <v>3</v>
      </c>
      <c r="F122" s="84" t="s">
        <v>1604</v>
      </c>
      <c r="G122" s="177">
        <v>3.81</v>
      </c>
      <c r="H122" s="177">
        <f t="shared" si="2"/>
        <v>3.81</v>
      </c>
      <c r="I122" s="15"/>
      <c r="J122" s="53">
        <f t="shared" si="3"/>
        <v>0</v>
      </c>
    </row>
    <row r="123" spans="1:11" s="67" customFormat="1" ht="130" customHeight="1">
      <c r="A123" s="176" t="s">
        <v>890</v>
      </c>
      <c r="B123" s="176" t="s">
        <v>891</v>
      </c>
      <c r="C123" s="76" t="s">
        <v>890</v>
      </c>
      <c r="D123" s="176" t="s">
        <v>1888</v>
      </c>
      <c r="E123" s="84">
        <v>3</v>
      </c>
      <c r="F123" s="84" t="s">
        <v>1604</v>
      </c>
      <c r="G123" s="177">
        <v>3.81</v>
      </c>
      <c r="H123" s="177">
        <f t="shared" si="2"/>
        <v>3.81</v>
      </c>
      <c r="I123" s="15"/>
      <c r="J123" s="53">
        <f t="shared" si="3"/>
        <v>0</v>
      </c>
    </row>
    <row r="124" spans="1:11" s="67" customFormat="1" ht="130" customHeight="1">
      <c r="A124" s="176" t="s">
        <v>886</v>
      </c>
      <c r="B124" s="176" t="s">
        <v>887</v>
      </c>
      <c r="C124" s="76" t="s">
        <v>886</v>
      </c>
      <c r="D124" s="176" t="s">
        <v>1889</v>
      </c>
      <c r="E124" s="84">
        <v>3</v>
      </c>
      <c r="F124" s="84" t="s">
        <v>1604</v>
      </c>
      <c r="G124" s="177">
        <v>3.81</v>
      </c>
      <c r="H124" s="177">
        <f t="shared" si="2"/>
        <v>3.81</v>
      </c>
      <c r="I124" s="15"/>
      <c r="J124" s="53">
        <f t="shared" si="3"/>
        <v>0</v>
      </c>
    </row>
    <row r="125" spans="1:11" s="67" customFormat="1" ht="130" customHeight="1">
      <c r="A125" s="176" t="s">
        <v>872</v>
      </c>
      <c r="B125" s="176" t="s">
        <v>873</v>
      </c>
      <c r="C125" s="76" t="s">
        <v>872</v>
      </c>
      <c r="D125" s="176" t="s">
        <v>1890</v>
      </c>
      <c r="E125" s="84">
        <v>3</v>
      </c>
      <c r="F125" s="84" t="s">
        <v>1604</v>
      </c>
      <c r="G125" s="177">
        <v>3.81</v>
      </c>
      <c r="H125" s="177">
        <f t="shared" si="2"/>
        <v>3.81</v>
      </c>
      <c r="I125" s="15"/>
      <c r="J125" s="53">
        <f t="shared" si="3"/>
        <v>0</v>
      </c>
    </row>
    <row r="126" spans="1:11" s="67" customFormat="1" ht="130" customHeight="1">
      <c r="A126" s="176" t="s">
        <v>874</v>
      </c>
      <c r="B126" s="176" t="s">
        <v>875</v>
      </c>
      <c r="C126" s="76" t="s">
        <v>874</v>
      </c>
      <c r="D126" s="176" t="s">
        <v>1891</v>
      </c>
      <c r="E126" s="84">
        <v>3</v>
      </c>
      <c r="F126" s="84" t="s">
        <v>1604</v>
      </c>
      <c r="G126" s="177">
        <v>3.81</v>
      </c>
      <c r="H126" s="177">
        <f t="shared" si="2"/>
        <v>3.81</v>
      </c>
      <c r="I126" s="15"/>
      <c r="J126" s="53">
        <f t="shared" si="3"/>
        <v>0</v>
      </c>
    </row>
    <row r="127" spans="1:11" s="67" customFormat="1" ht="130" customHeight="1">
      <c r="A127" s="176" t="s">
        <v>880</v>
      </c>
      <c r="B127" s="176" t="s">
        <v>881</v>
      </c>
      <c r="C127" s="76" t="s">
        <v>880</v>
      </c>
      <c r="D127" s="176" t="s">
        <v>1892</v>
      </c>
      <c r="E127" s="84">
        <v>3</v>
      </c>
      <c r="F127" s="84" t="s">
        <v>1604</v>
      </c>
      <c r="G127" s="177">
        <v>3.81</v>
      </c>
      <c r="H127" s="177">
        <f t="shared" si="2"/>
        <v>3.81</v>
      </c>
      <c r="I127" s="15"/>
      <c r="J127" s="53">
        <f t="shared" si="3"/>
        <v>0</v>
      </c>
    </row>
    <row r="128" spans="1:11" s="67" customFormat="1" ht="130" customHeight="1">
      <c r="A128" s="189" t="s">
        <v>1459</v>
      </c>
      <c r="B128" s="180" t="s">
        <v>944</v>
      </c>
      <c r="C128" s="191" t="s">
        <v>1459</v>
      </c>
      <c r="D128" s="180" t="s">
        <v>1893</v>
      </c>
      <c r="E128" s="182">
        <v>3</v>
      </c>
      <c r="F128" s="182" t="s">
        <v>1604</v>
      </c>
      <c r="G128" s="183">
        <v>3.81</v>
      </c>
      <c r="H128" s="183">
        <f t="shared" si="2"/>
        <v>3.81</v>
      </c>
      <c r="I128" s="184"/>
      <c r="J128" s="185">
        <f t="shared" si="3"/>
        <v>0</v>
      </c>
      <c r="K128" s="187" t="s">
        <v>1446</v>
      </c>
    </row>
    <row r="129" spans="1:11" s="67" customFormat="1" ht="130" customHeight="1">
      <c r="A129" s="176" t="s">
        <v>860</v>
      </c>
      <c r="B129" s="176" t="s">
        <v>861</v>
      </c>
      <c r="C129" s="76" t="s">
        <v>860</v>
      </c>
      <c r="D129" s="176" t="s">
        <v>1894</v>
      </c>
      <c r="E129" s="84">
        <v>3</v>
      </c>
      <c r="F129" s="84" t="s">
        <v>1604</v>
      </c>
      <c r="G129" s="177">
        <v>3.81</v>
      </c>
      <c r="H129" s="177">
        <f t="shared" si="2"/>
        <v>3.81</v>
      </c>
      <c r="I129" s="15"/>
      <c r="J129" s="53">
        <f t="shared" si="3"/>
        <v>0</v>
      </c>
    </row>
    <row r="130" spans="1:11" s="67" customFormat="1" ht="130" customHeight="1">
      <c r="A130" s="180" t="s">
        <v>945</v>
      </c>
      <c r="B130" s="180" t="s">
        <v>946</v>
      </c>
      <c r="C130" s="181" t="s">
        <v>945</v>
      </c>
      <c r="D130" s="180" t="s">
        <v>1895</v>
      </c>
      <c r="E130" s="182">
        <v>3</v>
      </c>
      <c r="F130" s="182" t="s">
        <v>1604</v>
      </c>
      <c r="G130" s="183">
        <v>3.81</v>
      </c>
      <c r="H130" s="183">
        <f t="shared" si="2"/>
        <v>3.81</v>
      </c>
      <c r="I130" s="184"/>
      <c r="J130" s="185">
        <f t="shared" si="3"/>
        <v>0</v>
      </c>
      <c r="K130" s="187" t="s">
        <v>1446</v>
      </c>
    </row>
    <row r="131" spans="1:11" s="67" customFormat="1" ht="130" customHeight="1">
      <c r="A131" s="180" t="s">
        <v>1018</v>
      </c>
      <c r="B131" s="180" t="s">
        <v>1019</v>
      </c>
      <c r="C131" s="181" t="s">
        <v>1018</v>
      </c>
      <c r="D131" s="180" t="s">
        <v>1896</v>
      </c>
      <c r="E131" s="182">
        <v>3</v>
      </c>
      <c r="F131" s="182" t="s">
        <v>1600</v>
      </c>
      <c r="G131" s="183">
        <v>4.8899999999999997</v>
      </c>
      <c r="H131" s="183">
        <f t="shared" si="2"/>
        <v>4.8899999999999997</v>
      </c>
      <c r="I131" s="184"/>
      <c r="J131" s="185">
        <f t="shared" si="3"/>
        <v>0</v>
      </c>
      <c r="K131" s="187" t="s">
        <v>1446</v>
      </c>
    </row>
    <row r="132" spans="1:11" s="67" customFormat="1" ht="130" customHeight="1">
      <c r="A132" s="176" t="s">
        <v>858</v>
      </c>
      <c r="B132" s="176" t="s">
        <v>859</v>
      </c>
      <c r="C132" s="76" t="s">
        <v>858</v>
      </c>
      <c r="D132" s="176" t="s">
        <v>1897</v>
      </c>
      <c r="E132" s="84">
        <v>3</v>
      </c>
      <c r="F132" s="84" t="s">
        <v>1604</v>
      </c>
      <c r="G132" s="177">
        <v>3.81</v>
      </c>
      <c r="H132" s="177">
        <f t="shared" si="2"/>
        <v>3.81</v>
      </c>
      <c r="I132" s="15"/>
      <c r="J132" s="53">
        <f t="shared" si="3"/>
        <v>0</v>
      </c>
    </row>
    <row r="133" spans="1:11" s="67" customFormat="1" ht="130" customHeight="1">
      <c r="A133" s="176" t="s">
        <v>900</v>
      </c>
      <c r="B133" s="176" t="s">
        <v>901</v>
      </c>
      <c r="C133" s="76" t="s">
        <v>900</v>
      </c>
      <c r="D133" s="176" t="s">
        <v>1898</v>
      </c>
      <c r="E133" s="84">
        <v>3</v>
      </c>
      <c r="F133" s="84" t="s">
        <v>1604</v>
      </c>
      <c r="G133" s="177">
        <v>3.81</v>
      </c>
      <c r="H133" s="177">
        <f t="shared" si="2"/>
        <v>3.81</v>
      </c>
      <c r="I133" s="15"/>
      <c r="J133" s="53">
        <f t="shared" si="3"/>
        <v>0</v>
      </c>
    </row>
    <row r="134" spans="1:11" s="67" customFormat="1" ht="130" customHeight="1">
      <c r="A134" s="157"/>
      <c r="B134" s="157"/>
      <c r="C134" s="156"/>
      <c r="D134" s="154" t="s">
        <v>1291</v>
      </c>
      <c r="E134" s="157"/>
      <c r="F134" s="157"/>
      <c r="G134" s="163"/>
      <c r="H134" s="163"/>
      <c r="I134" s="158"/>
      <c r="J134" s="159"/>
    </row>
    <row r="135" spans="1:11" s="68" customFormat="1" ht="130" customHeight="1">
      <c r="A135" s="176" t="s">
        <v>777</v>
      </c>
      <c r="B135" s="176" t="s">
        <v>778</v>
      </c>
      <c r="C135" s="76" t="s">
        <v>777</v>
      </c>
      <c r="D135" s="176" t="s">
        <v>1899</v>
      </c>
      <c r="E135" s="84">
        <v>3</v>
      </c>
      <c r="F135" s="84" t="s">
        <v>1598</v>
      </c>
      <c r="G135" s="177">
        <v>12.36</v>
      </c>
      <c r="H135" s="177">
        <f>G135*(1-$B$9)</f>
        <v>12.36</v>
      </c>
      <c r="I135" s="15"/>
      <c r="J135" s="53">
        <f>H135*I135</f>
        <v>0</v>
      </c>
    </row>
    <row r="136" spans="1:11" s="68" customFormat="1" ht="130" customHeight="1">
      <c r="A136" s="176" t="s">
        <v>711</v>
      </c>
      <c r="B136" s="176" t="s">
        <v>712</v>
      </c>
      <c r="C136" s="76" t="s">
        <v>711</v>
      </c>
      <c r="D136" s="176" t="s">
        <v>1900</v>
      </c>
      <c r="E136" s="84">
        <v>3</v>
      </c>
      <c r="F136" s="84" t="s">
        <v>1600</v>
      </c>
      <c r="G136" s="177">
        <v>9.18</v>
      </c>
      <c r="H136" s="177">
        <f t="shared" ref="H136:H199" si="4">G136*(1-$B$9)</f>
        <v>9.18</v>
      </c>
      <c r="I136" s="15"/>
      <c r="J136" s="53">
        <f t="shared" ref="J136:J199" si="5">H136*I136</f>
        <v>0</v>
      </c>
    </row>
    <row r="137" spans="1:11" s="68" customFormat="1" ht="130" customHeight="1">
      <c r="A137" s="176" t="s">
        <v>753</v>
      </c>
      <c r="B137" s="176" t="s">
        <v>754</v>
      </c>
      <c r="C137" s="76" t="s">
        <v>753</v>
      </c>
      <c r="D137" s="176" t="s">
        <v>1901</v>
      </c>
      <c r="E137" s="84">
        <v>3</v>
      </c>
      <c r="F137" s="84" t="s">
        <v>1598</v>
      </c>
      <c r="G137" s="177">
        <v>12.36</v>
      </c>
      <c r="H137" s="177">
        <f t="shared" si="4"/>
        <v>12.36</v>
      </c>
      <c r="I137" s="15"/>
      <c r="J137" s="53">
        <f t="shared" si="5"/>
        <v>0</v>
      </c>
    </row>
    <row r="138" spans="1:11" s="68" customFormat="1" ht="130" customHeight="1">
      <c r="A138" s="176" t="s">
        <v>789</v>
      </c>
      <c r="B138" s="176" t="s">
        <v>790</v>
      </c>
      <c r="C138" s="76" t="s">
        <v>789</v>
      </c>
      <c r="D138" s="176" t="s">
        <v>1902</v>
      </c>
      <c r="E138" s="84">
        <v>3</v>
      </c>
      <c r="F138" s="84" t="s">
        <v>1598</v>
      </c>
      <c r="G138" s="177">
        <v>12.36</v>
      </c>
      <c r="H138" s="177">
        <f t="shared" si="4"/>
        <v>12.36</v>
      </c>
      <c r="I138" s="15"/>
      <c r="J138" s="53">
        <f t="shared" si="5"/>
        <v>0</v>
      </c>
    </row>
    <row r="139" spans="1:11" s="68" customFormat="1" ht="130" customHeight="1">
      <c r="A139" s="176" t="s">
        <v>651</v>
      </c>
      <c r="B139" s="176" t="s">
        <v>652</v>
      </c>
      <c r="C139" s="76" t="s">
        <v>651</v>
      </c>
      <c r="D139" s="176" t="s">
        <v>1903</v>
      </c>
      <c r="E139" s="84">
        <v>3</v>
      </c>
      <c r="F139" s="84" t="s">
        <v>1604</v>
      </c>
      <c r="G139" s="177">
        <v>7.78</v>
      </c>
      <c r="H139" s="177">
        <f t="shared" si="4"/>
        <v>7.78</v>
      </c>
      <c r="I139" s="15"/>
      <c r="J139" s="53">
        <f t="shared" si="5"/>
        <v>0</v>
      </c>
    </row>
    <row r="140" spans="1:11" s="68" customFormat="1" ht="130" customHeight="1">
      <c r="A140" s="176" t="s">
        <v>661</v>
      </c>
      <c r="B140" s="176" t="s">
        <v>662</v>
      </c>
      <c r="C140" s="76" t="s">
        <v>661</v>
      </c>
      <c r="D140" s="176" t="s">
        <v>1904</v>
      </c>
      <c r="E140" s="84">
        <v>3</v>
      </c>
      <c r="F140" s="84" t="s">
        <v>1604</v>
      </c>
      <c r="G140" s="177">
        <v>7.78</v>
      </c>
      <c r="H140" s="177">
        <f t="shared" si="4"/>
        <v>7.78</v>
      </c>
      <c r="I140" s="15"/>
      <c r="J140" s="53">
        <f t="shared" si="5"/>
        <v>0</v>
      </c>
    </row>
    <row r="141" spans="1:11" s="68" customFormat="1" ht="130" customHeight="1">
      <c r="A141" s="176" t="s">
        <v>683</v>
      </c>
      <c r="B141" s="176" t="s">
        <v>684</v>
      </c>
      <c r="C141" s="76" t="s">
        <v>683</v>
      </c>
      <c r="D141" s="176" t="s">
        <v>1905</v>
      </c>
      <c r="E141" s="84">
        <v>3</v>
      </c>
      <c r="F141" s="84" t="s">
        <v>1607</v>
      </c>
      <c r="G141" s="177">
        <v>8.6199999999999992</v>
      </c>
      <c r="H141" s="177">
        <f t="shared" si="4"/>
        <v>8.6199999999999992</v>
      </c>
      <c r="I141" s="15"/>
      <c r="J141" s="53">
        <f t="shared" si="5"/>
        <v>0</v>
      </c>
    </row>
    <row r="142" spans="1:11" s="186" customFormat="1" ht="130" customHeight="1">
      <c r="A142" s="180" t="s">
        <v>701</v>
      </c>
      <c r="B142" s="180" t="s">
        <v>702</v>
      </c>
      <c r="C142" s="181" t="s">
        <v>701</v>
      </c>
      <c r="D142" s="180" t="s">
        <v>1906</v>
      </c>
      <c r="E142" s="182">
        <v>3</v>
      </c>
      <c r="F142" s="182" t="s">
        <v>1607</v>
      </c>
      <c r="G142" s="183">
        <v>8.6199999999999992</v>
      </c>
      <c r="H142" s="183">
        <f t="shared" si="4"/>
        <v>8.6199999999999992</v>
      </c>
      <c r="I142" s="184"/>
      <c r="J142" s="185">
        <f t="shared" si="5"/>
        <v>0</v>
      </c>
      <c r="K142" s="187" t="s">
        <v>1446</v>
      </c>
    </row>
    <row r="143" spans="1:11" s="68" customFormat="1" ht="130" customHeight="1">
      <c r="A143" s="176" t="s">
        <v>637</v>
      </c>
      <c r="B143" s="176" t="s">
        <v>638</v>
      </c>
      <c r="C143" s="76" t="s">
        <v>637</v>
      </c>
      <c r="D143" s="176" t="s">
        <v>1907</v>
      </c>
      <c r="E143" s="84">
        <v>3</v>
      </c>
      <c r="F143" s="84" t="s">
        <v>1604</v>
      </c>
      <c r="G143" s="177">
        <v>7.78</v>
      </c>
      <c r="H143" s="177">
        <f t="shared" si="4"/>
        <v>7.78</v>
      </c>
      <c r="I143" s="15"/>
      <c r="J143" s="53">
        <f t="shared" si="5"/>
        <v>0</v>
      </c>
    </row>
    <row r="144" spans="1:11" s="68" customFormat="1" ht="130" customHeight="1">
      <c r="A144" s="176" t="s">
        <v>765</v>
      </c>
      <c r="B144" s="176" t="s">
        <v>766</v>
      </c>
      <c r="C144" s="76" t="s">
        <v>765</v>
      </c>
      <c r="D144" s="176" t="s">
        <v>1908</v>
      </c>
      <c r="E144" s="84">
        <v>3</v>
      </c>
      <c r="F144" s="84" t="s">
        <v>1598</v>
      </c>
      <c r="G144" s="177">
        <v>12.36</v>
      </c>
      <c r="H144" s="177">
        <f t="shared" si="4"/>
        <v>12.36</v>
      </c>
      <c r="I144" s="15"/>
      <c r="J144" s="53">
        <f t="shared" si="5"/>
        <v>0</v>
      </c>
    </row>
    <row r="145" spans="1:11" s="68" customFormat="1" ht="130" customHeight="1">
      <c r="A145" s="176" t="s">
        <v>797</v>
      </c>
      <c r="B145" s="176" t="s">
        <v>798</v>
      </c>
      <c r="C145" s="76" t="s">
        <v>797</v>
      </c>
      <c r="D145" s="176" t="s">
        <v>1909</v>
      </c>
      <c r="E145" s="84">
        <v>3</v>
      </c>
      <c r="F145" s="84" t="s">
        <v>1598</v>
      </c>
      <c r="G145" s="177">
        <v>12.36</v>
      </c>
      <c r="H145" s="177">
        <f t="shared" si="4"/>
        <v>12.36</v>
      </c>
      <c r="I145" s="15"/>
      <c r="J145" s="53">
        <f t="shared" si="5"/>
        <v>0</v>
      </c>
    </row>
    <row r="146" spans="1:11" s="68" customFormat="1" ht="130" customHeight="1">
      <c r="A146" s="176" t="s">
        <v>743</v>
      </c>
      <c r="B146" s="176" t="s">
        <v>744</v>
      </c>
      <c r="C146" s="76" t="s">
        <v>743</v>
      </c>
      <c r="D146" s="176" t="s">
        <v>1910</v>
      </c>
      <c r="E146" s="84">
        <v>3</v>
      </c>
      <c r="F146" s="84" t="s">
        <v>1600</v>
      </c>
      <c r="G146" s="177">
        <v>9.18</v>
      </c>
      <c r="H146" s="177">
        <f t="shared" si="4"/>
        <v>9.18</v>
      </c>
      <c r="I146" s="15"/>
      <c r="J146" s="53">
        <f t="shared" si="5"/>
        <v>0</v>
      </c>
    </row>
    <row r="147" spans="1:11" s="68" customFormat="1" ht="130" customHeight="1">
      <c r="A147" s="176" t="s">
        <v>591</v>
      </c>
      <c r="B147" s="176" t="s">
        <v>592</v>
      </c>
      <c r="C147" s="76" t="s">
        <v>591</v>
      </c>
      <c r="D147" s="176" t="s">
        <v>1911</v>
      </c>
      <c r="E147" s="84">
        <v>3</v>
      </c>
      <c r="F147" s="84" t="s">
        <v>1604</v>
      </c>
      <c r="G147" s="177">
        <v>7.78</v>
      </c>
      <c r="H147" s="177">
        <f t="shared" si="4"/>
        <v>7.78</v>
      </c>
      <c r="I147" s="15"/>
      <c r="J147" s="53">
        <f t="shared" si="5"/>
        <v>0</v>
      </c>
    </row>
    <row r="148" spans="1:11" s="68" customFormat="1" ht="130" customHeight="1">
      <c r="A148" s="176" t="s">
        <v>761</v>
      </c>
      <c r="B148" s="176" t="s">
        <v>762</v>
      </c>
      <c r="C148" s="76" t="s">
        <v>761</v>
      </c>
      <c r="D148" s="176" t="s">
        <v>1912</v>
      </c>
      <c r="E148" s="84">
        <v>3</v>
      </c>
      <c r="F148" s="84" t="s">
        <v>1598</v>
      </c>
      <c r="G148" s="177">
        <v>12.36</v>
      </c>
      <c r="H148" s="177">
        <f t="shared" si="4"/>
        <v>12.36</v>
      </c>
      <c r="I148" s="15"/>
      <c r="J148" s="53">
        <f t="shared" si="5"/>
        <v>0</v>
      </c>
    </row>
    <row r="149" spans="1:11" s="68" customFormat="1" ht="130" customHeight="1">
      <c r="A149" s="176" t="s">
        <v>783</v>
      </c>
      <c r="B149" s="176" t="s">
        <v>784</v>
      </c>
      <c r="C149" s="76" t="s">
        <v>783</v>
      </c>
      <c r="D149" s="176" t="s">
        <v>1913</v>
      </c>
      <c r="E149" s="84">
        <v>3</v>
      </c>
      <c r="F149" s="84" t="s">
        <v>1598</v>
      </c>
      <c r="G149" s="177">
        <v>12.36</v>
      </c>
      <c r="H149" s="177">
        <f t="shared" si="4"/>
        <v>12.36</v>
      </c>
      <c r="I149" s="15"/>
      <c r="J149" s="53">
        <f t="shared" si="5"/>
        <v>0</v>
      </c>
    </row>
    <row r="150" spans="1:11" s="68" customFormat="1" ht="130" customHeight="1">
      <c r="A150" s="176" t="s">
        <v>663</v>
      </c>
      <c r="B150" s="176" t="s">
        <v>664</v>
      </c>
      <c r="C150" s="76" t="s">
        <v>663</v>
      </c>
      <c r="D150" s="176" t="s">
        <v>1914</v>
      </c>
      <c r="E150" s="84">
        <v>3</v>
      </c>
      <c r="F150" s="84" t="s">
        <v>1604</v>
      </c>
      <c r="G150" s="177">
        <v>7.78</v>
      </c>
      <c r="H150" s="177">
        <f t="shared" si="4"/>
        <v>7.78</v>
      </c>
      <c r="I150" s="15"/>
      <c r="J150" s="53">
        <f t="shared" si="5"/>
        <v>0</v>
      </c>
    </row>
    <row r="151" spans="1:11" s="68" customFormat="1" ht="130" customHeight="1">
      <c r="A151" s="176" t="s">
        <v>597</v>
      </c>
      <c r="B151" s="176" t="s">
        <v>598</v>
      </c>
      <c r="C151" s="76" t="s">
        <v>597</v>
      </c>
      <c r="D151" s="176" t="s">
        <v>1915</v>
      </c>
      <c r="E151" s="84">
        <v>3</v>
      </c>
      <c r="F151" s="84" t="s">
        <v>1604</v>
      </c>
      <c r="G151" s="177">
        <v>7.78</v>
      </c>
      <c r="H151" s="177">
        <f t="shared" si="4"/>
        <v>7.78</v>
      </c>
      <c r="I151" s="15"/>
      <c r="J151" s="53">
        <f t="shared" si="5"/>
        <v>0</v>
      </c>
    </row>
    <row r="152" spans="1:11" s="68" customFormat="1" ht="130" customHeight="1">
      <c r="A152" s="176" t="s">
        <v>763</v>
      </c>
      <c r="B152" s="176" t="s">
        <v>764</v>
      </c>
      <c r="C152" s="76" t="s">
        <v>763</v>
      </c>
      <c r="D152" s="176" t="s">
        <v>1916</v>
      </c>
      <c r="E152" s="84">
        <v>3</v>
      </c>
      <c r="F152" s="84" t="s">
        <v>1598</v>
      </c>
      <c r="G152" s="177">
        <v>12.36</v>
      </c>
      <c r="H152" s="177">
        <f t="shared" si="4"/>
        <v>12.36</v>
      </c>
      <c r="I152" s="15"/>
      <c r="J152" s="53">
        <f t="shared" si="5"/>
        <v>0</v>
      </c>
    </row>
    <row r="153" spans="1:11" s="68" customFormat="1" ht="130" customHeight="1">
      <c r="A153" s="176" t="s">
        <v>785</v>
      </c>
      <c r="B153" s="176" t="s">
        <v>786</v>
      </c>
      <c r="C153" s="76" t="s">
        <v>785</v>
      </c>
      <c r="D153" s="176" t="s">
        <v>1917</v>
      </c>
      <c r="E153" s="84">
        <v>3</v>
      </c>
      <c r="F153" s="84" t="s">
        <v>1598</v>
      </c>
      <c r="G153" s="177">
        <v>12.36</v>
      </c>
      <c r="H153" s="177">
        <f t="shared" si="4"/>
        <v>12.36</v>
      </c>
      <c r="I153" s="15"/>
      <c r="J153" s="53">
        <f t="shared" si="5"/>
        <v>0</v>
      </c>
    </row>
    <row r="154" spans="1:11" s="68" customFormat="1" ht="130" customHeight="1">
      <c r="A154" s="176" t="s">
        <v>755</v>
      </c>
      <c r="B154" s="176" t="s">
        <v>756</v>
      </c>
      <c r="C154" s="76" t="s">
        <v>755</v>
      </c>
      <c r="D154" s="176" t="s">
        <v>1918</v>
      </c>
      <c r="E154" s="84">
        <v>3</v>
      </c>
      <c r="F154" s="84" t="s">
        <v>1598</v>
      </c>
      <c r="G154" s="177">
        <v>12.36</v>
      </c>
      <c r="H154" s="177">
        <f t="shared" si="4"/>
        <v>12.36</v>
      </c>
      <c r="I154" s="15"/>
      <c r="J154" s="53">
        <f t="shared" si="5"/>
        <v>0</v>
      </c>
    </row>
    <row r="155" spans="1:11" s="68" customFormat="1" ht="130" customHeight="1">
      <c r="A155" s="176" t="s">
        <v>791</v>
      </c>
      <c r="B155" s="176" t="s">
        <v>792</v>
      </c>
      <c r="C155" s="76" t="s">
        <v>791</v>
      </c>
      <c r="D155" s="176" t="s">
        <v>1919</v>
      </c>
      <c r="E155" s="84">
        <v>3</v>
      </c>
      <c r="F155" s="84" t="s">
        <v>1598</v>
      </c>
      <c r="G155" s="177">
        <v>12.36</v>
      </c>
      <c r="H155" s="177">
        <f t="shared" si="4"/>
        <v>12.36</v>
      </c>
      <c r="I155" s="15"/>
      <c r="J155" s="53">
        <f t="shared" si="5"/>
        <v>0</v>
      </c>
    </row>
    <row r="156" spans="1:11" s="68" customFormat="1" ht="130" customHeight="1">
      <c r="A156" s="176" t="s">
        <v>655</v>
      </c>
      <c r="B156" s="176" t="s">
        <v>656</v>
      </c>
      <c r="C156" s="76" t="s">
        <v>655</v>
      </c>
      <c r="D156" s="176" t="s">
        <v>1920</v>
      </c>
      <c r="E156" s="84">
        <v>3</v>
      </c>
      <c r="F156" s="84" t="s">
        <v>1604</v>
      </c>
      <c r="G156" s="177">
        <v>7.78</v>
      </c>
      <c r="H156" s="177">
        <f t="shared" si="4"/>
        <v>7.78</v>
      </c>
      <c r="I156" s="15"/>
      <c r="J156" s="53">
        <f t="shared" si="5"/>
        <v>0</v>
      </c>
    </row>
    <row r="157" spans="1:11" s="68" customFormat="1" ht="130" customHeight="1">
      <c r="A157" s="176" t="s">
        <v>653</v>
      </c>
      <c r="B157" s="176" t="s">
        <v>654</v>
      </c>
      <c r="C157" s="76" t="s">
        <v>653</v>
      </c>
      <c r="D157" s="176" t="s">
        <v>1921</v>
      </c>
      <c r="E157" s="84">
        <v>3</v>
      </c>
      <c r="F157" s="84" t="s">
        <v>1604</v>
      </c>
      <c r="G157" s="177">
        <v>7.78</v>
      </c>
      <c r="H157" s="177">
        <f t="shared" si="4"/>
        <v>7.78</v>
      </c>
      <c r="I157" s="15"/>
      <c r="J157" s="53">
        <f t="shared" si="5"/>
        <v>0</v>
      </c>
    </row>
    <row r="158" spans="1:11" s="186" customFormat="1" ht="130" customHeight="1">
      <c r="A158" s="180" t="s">
        <v>703</v>
      </c>
      <c r="B158" s="180" t="s">
        <v>704</v>
      </c>
      <c r="C158" s="181" t="s">
        <v>703</v>
      </c>
      <c r="D158" s="180" t="s">
        <v>1922</v>
      </c>
      <c r="E158" s="182">
        <v>3</v>
      </c>
      <c r="F158" s="182" t="s">
        <v>1607</v>
      </c>
      <c r="G158" s="183">
        <v>8.6199999999999992</v>
      </c>
      <c r="H158" s="183">
        <f t="shared" si="4"/>
        <v>8.6199999999999992</v>
      </c>
      <c r="I158" s="184"/>
      <c r="J158" s="185">
        <f t="shared" si="5"/>
        <v>0</v>
      </c>
      <c r="K158" s="187" t="s">
        <v>1446</v>
      </c>
    </row>
    <row r="159" spans="1:11" s="68" customFormat="1" ht="130" customHeight="1">
      <c r="A159" s="176" t="s">
        <v>745</v>
      </c>
      <c r="B159" s="176" t="s">
        <v>746</v>
      </c>
      <c r="C159" s="76" t="s">
        <v>745</v>
      </c>
      <c r="D159" s="176" t="s">
        <v>1923</v>
      </c>
      <c r="E159" s="84">
        <v>3</v>
      </c>
      <c r="F159" s="84" t="s">
        <v>1600</v>
      </c>
      <c r="G159" s="177">
        <v>9.18</v>
      </c>
      <c r="H159" s="177">
        <f t="shared" si="4"/>
        <v>9.18</v>
      </c>
      <c r="I159" s="15"/>
      <c r="J159" s="53">
        <f t="shared" si="5"/>
        <v>0</v>
      </c>
    </row>
    <row r="160" spans="1:11" s="68" customFormat="1" ht="130" customHeight="1">
      <c r="A160" s="176" t="s">
        <v>759</v>
      </c>
      <c r="B160" s="176" t="s">
        <v>760</v>
      </c>
      <c r="C160" s="76" t="s">
        <v>759</v>
      </c>
      <c r="D160" s="176" t="s">
        <v>1924</v>
      </c>
      <c r="E160" s="84">
        <v>3</v>
      </c>
      <c r="F160" s="84" t="s">
        <v>1598</v>
      </c>
      <c r="G160" s="177">
        <v>12.36</v>
      </c>
      <c r="H160" s="177">
        <f t="shared" si="4"/>
        <v>12.36</v>
      </c>
      <c r="I160" s="15"/>
      <c r="J160" s="53">
        <f t="shared" si="5"/>
        <v>0</v>
      </c>
    </row>
    <row r="161" spans="1:11" s="68" customFormat="1" ht="130" customHeight="1">
      <c r="A161" s="176" t="s">
        <v>795</v>
      </c>
      <c r="B161" s="176" t="s">
        <v>796</v>
      </c>
      <c r="C161" s="76" t="s">
        <v>795</v>
      </c>
      <c r="D161" s="176" t="s">
        <v>1925</v>
      </c>
      <c r="E161" s="84">
        <v>3</v>
      </c>
      <c r="F161" s="84" t="s">
        <v>1598</v>
      </c>
      <c r="G161" s="177">
        <v>12.36</v>
      </c>
      <c r="H161" s="177">
        <f t="shared" si="4"/>
        <v>12.36</v>
      </c>
      <c r="I161" s="15"/>
      <c r="J161" s="53">
        <f t="shared" si="5"/>
        <v>0</v>
      </c>
    </row>
    <row r="162" spans="1:11" s="68" customFormat="1" ht="130" customHeight="1">
      <c r="A162" s="190" t="s">
        <v>1469</v>
      </c>
      <c r="B162" s="176">
        <v>8840597</v>
      </c>
      <c r="C162" s="193" t="s">
        <v>1469</v>
      </c>
      <c r="D162" s="176" t="s">
        <v>1926</v>
      </c>
      <c r="E162" s="84">
        <v>3</v>
      </c>
      <c r="F162" s="84" t="s">
        <v>1607</v>
      </c>
      <c r="G162" s="177">
        <v>8.6199999999999992</v>
      </c>
      <c r="H162" s="177">
        <f t="shared" si="4"/>
        <v>8.6199999999999992</v>
      </c>
      <c r="I162" s="15"/>
      <c r="J162" s="53">
        <f t="shared" si="5"/>
        <v>0</v>
      </c>
    </row>
    <row r="163" spans="1:11" s="68" customFormat="1" ht="130" customHeight="1">
      <c r="A163" s="176" t="s">
        <v>757</v>
      </c>
      <c r="B163" s="176" t="s">
        <v>758</v>
      </c>
      <c r="C163" s="76" t="s">
        <v>757</v>
      </c>
      <c r="D163" s="176" t="s">
        <v>1927</v>
      </c>
      <c r="E163" s="84">
        <v>3</v>
      </c>
      <c r="F163" s="84" t="s">
        <v>1598</v>
      </c>
      <c r="G163" s="177">
        <v>12.36</v>
      </c>
      <c r="H163" s="177">
        <f t="shared" si="4"/>
        <v>12.36</v>
      </c>
      <c r="I163" s="15"/>
      <c r="J163" s="53">
        <f t="shared" si="5"/>
        <v>0</v>
      </c>
    </row>
    <row r="164" spans="1:11" s="68" customFormat="1" ht="130" customHeight="1">
      <c r="A164" s="176" t="s">
        <v>793</v>
      </c>
      <c r="B164" s="176" t="s">
        <v>794</v>
      </c>
      <c r="C164" s="76" t="s">
        <v>793</v>
      </c>
      <c r="D164" s="176" t="s">
        <v>1928</v>
      </c>
      <c r="E164" s="84">
        <v>3</v>
      </c>
      <c r="F164" s="84" t="s">
        <v>1598</v>
      </c>
      <c r="G164" s="177">
        <v>12.36</v>
      </c>
      <c r="H164" s="177">
        <f t="shared" si="4"/>
        <v>12.36</v>
      </c>
      <c r="I164" s="15"/>
      <c r="J164" s="53">
        <f t="shared" si="5"/>
        <v>0</v>
      </c>
    </row>
    <row r="165" spans="1:11" s="68" customFormat="1" ht="130" customHeight="1">
      <c r="A165" s="176" t="s">
        <v>799</v>
      </c>
      <c r="B165" s="176" t="s">
        <v>800</v>
      </c>
      <c r="C165" s="76" t="s">
        <v>799</v>
      </c>
      <c r="D165" s="176" t="s">
        <v>1929</v>
      </c>
      <c r="E165" s="84">
        <v>3</v>
      </c>
      <c r="F165" s="84" t="s">
        <v>1598</v>
      </c>
      <c r="G165" s="177">
        <v>12.36</v>
      </c>
      <c r="H165" s="177">
        <f t="shared" si="4"/>
        <v>12.36</v>
      </c>
      <c r="I165" s="15"/>
      <c r="J165" s="53">
        <f t="shared" si="5"/>
        <v>0</v>
      </c>
    </row>
    <row r="166" spans="1:11" s="68" customFormat="1" ht="130" customHeight="1">
      <c r="A166" s="176" t="s">
        <v>787</v>
      </c>
      <c r="B166" s="176" t="s">
        <v>788</v>
      </c>
      <c r="C166" s="76" t="s">
        <v>787</v>
      </c>
      <c r="D166" s="176" t="s">
        <v>1930</v>
      </c>
      <c r="E166" s="84">
        <v>3</v>
      </c>
      <c r="F166" s="84" t="s">
        <v>1598</v>
      </c>
      <c r="G166" s="177">
        <v>12.36</v>
      </c>
      <c r="H166" s="177">
        <f t="shared" si="4"/>
        <v>12.36</v>
      </c>
      <c r="I166" s="15"/>
      <c r="J166" s="53">
        <f t="shared" si="5"/>
        <v>0</v>
      </c>
    </row>
    <row r="167" spans="1:11" s="69" customFormat="1" ht="130" customHeight="1">
      <c r="A167" s="176" t="s">
        <v>659</v>
      </c>
      <c r="B167" s="176" t="s">
        <v>660</v>
      </c>
      <c r="C167" s="76" t="s">
        <v>659</v>
      </c>
      <c r="D167" s="176" t="s">
        <v>1931</v>
      </c>
      <c r="E167" s="84">
        <v>3</v>
      </c>
      <c r="F167" s="84" t="s">
        <v>1604</v>
      </c>
      <c r="G167" s="177">
        <v>7.78</v>
      </c>
      <c r="H167" s="177">
        <f t="shared" si="4"/>
        <v>7.78</v>
      </c>
      <c r="I167" s="15"/>
      <c r="J167" s="53">
        <f t="shared" si="5"/>
        <v>0</v>
      </c>
      <c r="K167" s="68"/>
    </row>
    <row r="168" spans="1:11" s="68" customFormat="1" ht="130" customHeight="1">
      <c r="A168" s="176" t="s">
        <v>779</v>
      </c>
      <c r="B168" s="176" t="s">
        <v>780</v>
      </c>
      <c r="C168" s="76" t="s">
        <v>779</v>
      </c>
      <c r="D168" s="176" t="s">
        <v>1932</v>
      </c>
      <c r="E168" s="84">
        <v>3</v>
      </c>
      <c r="F168" s="84" t="s">
        <v>1598</v>
      </c>
      <c r="G168" s="177">
        <v>12.36</v>
      </c>
      <c r="H168" s="177">
        <f t="shared" si="4"/>
        <v>12.36</v>
      </c>
      <c r="I168" s="15"/>
      <c r="J168" s="53">
        <f t="shared" si="5"/>
        <v>0</v>
      </c>
    </row>
    <row r="169" spans="1:11" s="69" customFormat="1" ht="130" customHeight="1">
      <c r="A169" s="176" t="s">
        <v>739</v>
      </c>
      <c r="B169" s="176" t="s">
        <v>740</v>
      </c>
      <c r="C169" s="76" t="s">
        <v>739</v>
      </c>
      <c r="D169" s="176" t="s">
        <v>1933</v>
      </c>
      <c r="E169" s="84">
        <v>3</v>
      </c>
      <c r="F169" s="84" t="s">
        <v>1600</v>
      </c>
      <c r="G169" s="177">
        <v>9.18</v>
      </c>
      <c r="H169" s="177">
        <f t="shared" si="4"/>
        <v>9.18</v>
      </c>
      <c r="I169" s="15"/>
      <c r="J169" s="53">
        <f t="shared" si="5"/>
        <v>0</v>
      </c>
      <c r="K169" s="68"/>
    </row>
    <row r="170" spans="1:11" s="67" customFormat="1" ht="130" customHeight="1">
      <c r="A170" s="176" t="s">
        <v>657</v>
      </c>
      <c r="B170" s="176" t="s">
        <v>658</v>
      </c>
      <c r="C170" s="76" t="s">
        <v>657</v>
      </c>
      <c r="D170" s="176" t="s">
        <v>1934</v>
      </c>
      <c r="E170" s="84">
        <v>3</v>
      </c>
      <c r="F170" s="84" t="s">
        <v>1604</v>
      </c>
      <c r="G170" s="177">
        <v>7.78</v>
      </c>
      <c r="H170" s="177">
        <f t="shared" si="4"/>
        <v>7.78</v>
      </c>
      <c r="I170" s="15"/>
      <c r="J170" s="53">
        <f t="shared" si="5"/>
        <v>0</v>
      </c>
    </row>
    <row r="171" spans="1:11" s="67" customFormat="1" ht="130" customHeight="1">
      <c r="A171" s="176" t="s">
        <v>723</v>
      </c>
      <c r="B171" s="176" t="s">
        <v>724</v>
      </c>
      <c r="C171" s="76" t="s">
        <v>723</v>
      </c>
      <c r="D171" s="176" t="s">
        <v>1935</v>
      </c>
      <c r="E171" s="84">
        <v>3</v>
      </c>
      <c r="F171" s="84" t="s">
        <v>1600</v>
      </c>
      <c r="G171" s="177">
        <v>9.18</v>
      </c>
      <c r="H171" s="177">
        <f t="shared" si="4"/>
        <v>9.18</v>
      </c>
      <c r="I171" s="15"/>
      <c r="J171" s="53">
        <f t="shared" si="5"/>
        <v>0</v>
      </c>
    </row>
    <row r="172" spans="1:11" s="67" customFormat="1" ht="130" customHeight="1">
      <c r="A172" s="176" t="s">
        <v>1445</v>
      </c>
      <c r="B172" s="176" t="s">
        <v>576</v>
      </c>
      <c r="C172" s="76" t="s">
        <v>1445</v>
      </c>
      <c r="D172" s="176" t="s">
        <v>1936</v>
      </c>
      <c r="E172" s="84">
        <v>3</v>
      </c>
      <c r="F172" s="84" t="s">
        <v>1604</v>
      </c>
      <c r="G172" s="177">
        <v>7.78</v>
      </c>
      <c r="H172" s="177">
        <f t="shared" si="4"/>
        <v>7.78</v>
      </c>
      <c r="I172" s="15"/>
      <c r="J172" s="53">
        <f t="shared" si="5"/>
        <v>0</v>
      </c>
    </row>
    <row r="173" spans="1:11" s="67" customFormat="1" ht="130" customHeight="1">
      <c r="A173" s="176" t="s">
        <v>725</v>
      </c>
      <c r="B173" s="176" t="s">
        <v>726</v>
      </c>
      <c r="C173" s="76" t="s">
        <v>725</v>
      </c>
      <c r="D173" s="176" t="s">
        <v>1937</v>
      </c>
      <c r="E173" s="84">
        <v>3</v>
      </c>
      <c r="F173" s="84" t="s">
        <v>1600</v>
      </c>
      <c r="G173" s="177">
        <v>9.18</v>
      </c>
      <c r="H173" s="177">
        <f t="shared" si="4"/>
        <v>9.18</v>
      </c>
      <c r="I173" s="15"/>
      <c r="J173" s="53">
        <f t="shared" si="5"/>
        <v>0</v>
      </c>
    </row>
    <row r="174" spans="1:11" s="67" customFormat="1" ht="130" customHeight="1">
      <c r="A174" s="176" t="s">
        <v>731</v>
      </c>
      <c r="B174" s="176" t="s">
        <v>732</v>
      </c>
      <c r="C174" s="76" t="s">
        <v>731</v>
      </c>
      <c r="D174" s="176" t="s">
        <v>1938</v>
      </c>
      <c r="E174" s="84">
        <v>3</v>
      </c>
      <c r="F174" s="84" t="s">
        <v>1600</v>
      </c>
      <c r="G174" s="177">
        <v>9.18</v>
      </c>
      <c r="H174" s="177">
        <f t="shared" si="4"/>
        <v>9.18</v>
      </c>
      <c r="I174" s="15"/>
      <c r="J174" s="53">
        <f t="shared" si="5"/>
        <v>0</v>
      </c>
    </row>
    <row r="175" spans="1:11" s="67" customFormat="1" ht="130" customHeight="1">
      <c r="A175" s="176" t="s">
        <v>781</v>
      </c>
      <c r="B175" s="176" t="s">
        <v>782</v>
      </c>
      <c r="C175" s="76" t="s">
        <v>781</v>
      </c>
      <c r="D175" s="176" t="s">
        <v>1939</v>
      </c>
      <c r="E175" s="84">
        <v>3</v>
      </c>
      <c r="F175" s="84" t="s">
        <v>1598</v>
      </c>
      <c r="G175" s="177">
        <v>12.36</v>
      </c>
      <c r="H175" s="177">
        <f t="shared" si="4"/>
        <v>12.36</v>
      </c>
      <c r="I175" s="15"/>
      <c r="J175" s="53">
        <f t="shared" si="5"/>
        <v>0</v>
      </c>
    </row>
    <row r="176" spans="1:11" s="67" customFormat="1" ht="130" customHeight="1">
      <c r="A176" s="176" t="s">
        <v>699</v>
      </c>
      <c r="B176" s="176" t="s">
        <v>700</v>
      </c>
      <c r="C176" s="76" t="s">
        <v>699</v>
      </c>
      <c r="D176" s="176" t="s">
        <v>1940</v>
      </c>
      <c r="E176" s="84">
        <v>3</v>
      </c>
      <c r="F176" s="84" t="s">
        <v>1607</v>
      </c>
      <c r="G176" s="177">
        <v>8.6199999999999992</v>
      </c>
      <c r="H176" s="177">
        <f t="shared" si="4"/>
        <v>8.6199999999999992</v>
      </c>
      <c r="I176" s="15"/>
      <c r="J176" s="53">
        <f t="shared" si="5"/>
        <v>0</v>
      </c>
    </row>
    <row r="177" spans="1:11" s="67" customFormat="1" ht="130" customHeight="1">
      <c r="A177" s="176" t="s">
        <v>735</v>
      </c>
      <c r="B177" s="176" t="s">
        <v>736</v>
      </c>
      <c r="C177" s="76" t="s">
        <v>735</v>
      </c>
      <c r="D177" s="176" t="s">
        <v>1941</v>
      </c>
      <c r="E177" s="84">
        <v>3</v>
      </c>
      <c r="F177" s="84" t="s">
        <v>1600</v>
      </c>
      <c r="G177" s="177">
        <v>9.18</v>
      </c>
      <c r="H177" s="177">
        <f t="shared" si="4"/>
        <v>9.18</v>
      </c>
      <c r="I177" s="15"/>
      <c r="J177" s="53">
        <f t="shared" si="5"/>
        <v>0</v>
      </c>
    </row>
    <row r="178" spans="1:11" s="67" customFormat="1" ht="130" customHeight="1">
      <c r="A178" s="176" t="s">
        <v>727</v>
      </c>
      <c r="B178" s="176" t="s">
        <v>728</v>
      </c>
      <c r="C178" s="76" t="s">
        <v>727</v>
      </c>
      <c r="D178" s="176" t="s">
        <v>1942</v>
      </c>
      <c r="E178" s="84">
        <v>3</v>
      </c>
      <c r="F178" s="84" t="s">
        <v>1600</v>
      </c>
      <c r="G178" s="177">
        <v>9.18</v>
      </c>
      <c r="H178" s="177">
        <f t="shared" si="4"/>
        <v>9.18</v>
      </c>
      <c r="I178" s="15"/>
      <c r="J178" s="53">
        <f t="shared" si="5"/>
        <v>0</v>
      </c>
    </row>
    <row r="179" spans="1:11" s="67" customFormat="1" ht="130" customHeight="1">
      <c r="A179" s="176" t="s">
        <v>775</v>
      </c>
      <c r="B179" s="176" t="s">
        <v>776</v>
      </c>
      <c r="C179" s="76" t="s">
        <v>775</v>
      </c>
      <c r="D179" s="176" t="s">
        <v>1943</v>
      </c>
      <c r="E179" s="84">
        <v>3</v>
      </c>
      <c r="F179" s="84" t="s">
        <v>1598</v>
      </c>
      <c r="G179" s="177">
        <v>12.36</v>
      </c>
      <c r="H179" s="177">
        <f t="shared" si="4"/>
        <v>12.36</v>
      </c>
      <c r="I179" s="15"/>
      <c r="J179" s="53">
        <f t="shared" si="5"/>
        <v>0</v>
      </c>
    </row>
    <row r="180" spans="1:11" s="67" customFormat="1" ht="130" customHeight="1">
      <c r="A180" s="176" t="s">
        <v>729</v>
      </c>
      <c r="B180" s="176" t="s">
        <v>730</v>
      </c>
      <c r="C180" s="76" t="s">
        <v>729</v>
      </c>
      <c r="D180" s="176" t="s">
        <v>1944</v>
      </c>
      <c r="E180" s="84">
        <v>3</v>
      </c>
      <c r="F180" s="84" t="s">
        <v>1600</v>
      </c>
      <c r="G180" s="177">
        <v>9.18</v>
      </c>
      <c r="H180" s="177">
        <f t="shared" si="4"/>
        <v>9.18</v>
      </c>
      <c r="I180" s="15"/>
      <c r="J180" s="53">
        <f t="shared" si="5"/>
        <v>0</v>
      </c>
    </row>
    <row r="181" spans="1:11" s="67" customFormat="1" ht="130" customHeight="1">
      <c r="A181" s="176" t="s">
        <v>741</v>
      </c>
      <c r="B181" s="176" t="s">
        <v>742</v>
      </c>
      <c r="C181" s="76" t="s">
        <v>741</v>
      </c>
      <c r="D181" s="176" t="s">
        <v>1945</v>
      </c>
      <c r="E181" s="84">
        <v>3</v>
      </c>
      <c r="F181" s="84" t="s">
        <v>1600</v>
      </c>
      <c r="G181" s="177">
        <v>9.18</v>
      </c>
      <c r="H181" s="177">
        <f t="shared" si="4"/>
        <v>9.18</v>
      </c>
      <c r="I181" s="15"/>
      <c r="J181" s="53">
        <f t="shared" si="5"/>
        <v>0</v>
      </c>
    </row>
    <row r="182" spans="1:11" s="67" customFormat="1" ht="130" customHeight="1">
      <c r="A182" s="180" t="s">
        <v>705</v>
      </c>
      <c r="B182" s="180" t="s">
        <v>706</v>
      </c>
      <c r="C182" s="181" t="s">
        <v>705</v>
      </c>
      <c r="D182" s="180" t="s">
        <v>1946</v>
      </c>
      <c r="E182" s="182">
        <v>3</v>
      </c>
      <c r="F182" s="182" t="s">
        <v>1607</v>
      </c>
      <c r="G182" s="183">
        <v>8.6199999999999992</v>
      </c>
      <c r="H182" s="183">
        <f t="shared" si="4"/>
        <v>8.6199999999999992</v>
      </c>
      <c r="I182" s="184"/>
      <c r="J182" s="185">
        <f t="shared" si="5"/>
        <v>0</v>
      </c>
      <c r="K182" s="187" t="s">
        <v>1446</v>
      </c>
    </row>
    <row r="183" spans="1:11" s="67" customFormat="1" ht="130" customHeight="1">
      <c r="A183" s="176" t="s">
        <v>697</v>
      </c>
      <c r="B183" s="176" t="s">
        <v>698</v>
      </c>
      <c r="C183" s="76" t="s">
        <v>697</v>
      </c>
      <c r="D183" s="176" t="s">
        <v>1947</v>
      </c>
      <c r="E183" s="84">
        <v>3</v>
      </c>
      <c r="F183" s="84" t="s">
        <v>1607</v>
      </c>
      <c r="G183" s="177">
        <v>8.6199999999999992</v>
      </c>
      <c r="H183" s="177">
        <f t="shared" si="4"/>
        <v>8.6199999999999992</v>
      </c>
      <c r="I183" s="15"/>
      <c r="J183" s="53">
        <f t="shared" si="5"/>
        <v>0</v>
      </c>
    </row>
    <row r="184" spans="1:11" s="67" customFormat="1" ht="130" customHeight="1">
      <c r="A184" s="176" t="s">
        <v>665</v>
      </c>
      <c r="B184" s="176" t="s">
        <v>666</v>
      </c>
      <c r="C184" s="76" t="s">
        <v>665</v>
      </c>
      <c r="D184" s="176" t="s">
        <v>1948</v>
      </c>
      <c r="E184" s="84">
        <v>3</v>
      </c>
      <c r="F184" s="84" t="s">
        <v>1604</v>
      </c>
      <c r="G184" s="177">
        <v>7.78</v>
      </c>
      <c r="H184" s="177">
        <f t="shared" si="4"/>
        <v>7.78</v>
      </c>
      <c r="I184" s="15"/>
      <c r="J184" s="53">
        <f t="shared" si="5"/>
        <v>0</v>
      </c>
    </row>
    <row r="185" spans="1:11" s="67" customFormat="1" ht="130" customHeight="1">
      <c r="A185" s="176" t="s">
        <v>719</v>
      </c>
      <c r="B185" s="176" t="s">
        <v>720</v>
      </c>
      <c r="C185" s="76" t="s">
        <v>719</v>
      </c>
      <c r="D185" s="176" t="s">
        <v>1949</v>
      </c>
      <c r="E185" s="84">
        <v>3</v>
      </c>
      <c r="F185" s="84" t="s">
        <v>1600</v>
      </c>
      <c r="G185" s="177">
        <v>9.18</v>
      </c>
      <c r="H185" s="177">
        <f t="shared" si="4"/>
        <v>9.18</v>
      </c>
      <c r="I185" s="15"/>
      <c r="J185" s="53">
        <f t="shared" si="5"/>
        <v>0</v>
      </c>
    </row>
    <row r="186" spans="1:11" s="67" customFormat="1" ht="130" customHeight="1">
      <c r="A186" s="176" t="s">
        <v>769</v>
      </c>
      <c r="B186" s="176" t="s">
        <v>770</v>
      </c>
      <c r="C186" s="76" t="s">
        <v>769</v>
      </c>
      <c r="D186" s="176" t="s">
        <v>1950</v>
      </c>
      <c r="E186" s="84">
        <v>3</v>
      </c>
      <c r="F186" s="84" t="s">
        <v>1598</v>
      </c>
      <c r="G186" s="177">
        <v>12.36</v>
      </c>
      <c r="H186" s="177">
        <f t="shared" si="4"/>
        <v>12.36</v>
      </c>
      <c r="I186" s="15"/>
      <c r="J186" s="53">
        <f t="shared" si="5"/>
        <v>0</v>
      </c>
    </row>
    <row r="187" spans="1:11" s="67" customFormat="1" ht="130" customHeight="1">
      <c r="A187" s="176" t="s">
        <v>677</v>
      </c>
      <c r="B187" s="176" t="s">
        <v>678</v>
      </c>
      <c r="C187" s="76" t="s">
        <v>677</v>
      </c>
      <c r="D187" s="176" t="s">
        <v>1951</v>
      </c>
      <c r="E187" s="84">
        <v>3</v>
      </c>
      <c r="F187" s="84" t="s">
        <v>1607</v>
      </c>
      <c r="G187" s="177">
        <v>8.6199999999999992</v>
      </c>
      <c r="H187" s="177">
        <f t="shared" si="4"/>
        <v>8.6199999999999992</v>
      </c>
      <c r="I187" s="15"/>
      <c r="J187" s="53">
        <f t="shared" si="5"/>
        <v>0</v>
      </c>
    </row>
    <row r="188" spans="1:11" s="67" customFormat="1" ht="130" customHeight="1">
      <c r="A188" s="176" t="s">
        <v>749</v>
      </c>
      <c r="B188" s="176" t="s">
        <v>750</v>
      </c>
      <c r="C188" s="76" t="s">
        <v>749</v>
      </c>
      <c r="D188" s="176" t="s">
        <v>1952</v>
      </c>
      <c r="E188" s="84">
        <v>3</v>
      </c>
      <c r="F188" s="84" t="s">
        <v>1600</v>
      </c>
      <c r="G188" s="177">
        <v>9.18</v>
      </c>
      <c r="H188" s="177">
        <f t="shared" si="4"/>
        <v>9.18</v>
      </c>
      <c r="I188" s="15"/>
      <c r="J188" s="53">
        <f t="shared" si="5"/>
        <v>0</v>
      </c>
    </row>
    <row r="189" spans="1:11" s="67" customFormat="1" ht="130" customHeight="1">
      <c r="A189" s="176" t="s">
        <v>695</v>
      </c>
      <c r="B189" s="176" t="s">
        <v>696</v>
      </c>
      <c r="C189" s="76" t="s">
        <v>695</v>
      </c>
      <c r="D189" s="176" t="s">
        <v>1953</v>
      </c>
      <c r="E189" s="84">
        <v>3</v>
      </c>
      <c r="F189" s="84" t="s">
        <v>1607</v>
      </c>
      <c r="G189" s="177">
        <v>8.6199999999999992</v>
      </c>
      <c r="H189" s="177">
        <f t="shared" si="4"/>
        <v>8.6199999999999992</v>
      </c>
      <c r="I189" s="15"/>
      <c r="J189" s="53">
        <f t="shared" si="5"/>
        <v>0</v>
      </c>
    </row>
    <row r="190" spans="1:11" s="67" customFormat="1" ht="130" customHeight="1">
      <c r="A190" s="176" t="s">
        <v>767</v>
      </c>
      <c r="B190" s="176" t="s">
        <v>768</v>
      </c>
      <c r="C190" s="76" t="s">
        <v>767</v>
      </c>
      <c r="D190" s="176" t="s">
        <v>1954</v>
      </c>
      <c r="E190" s="84">
        <v>3</v>
      </c>
      <c r="F190" s="84" t="s">
        <v>1598</v>
      </c>
      <c r="G190" s="177">
        <v>12.36</v>
      </c>
      <c r="H190" s="177">
        <f t="shared" si="4"/>
        <v>12.36</v>
      </c>
      <c r="I190" s="15"/>
      <c r="J190" s="53">
        <f t="shared" si="5"/>
        <v>0</v>
      </c>
    </row>
    <row r="191" spans="1:11" s="67" customFormat="1" ht="130" customHeight="1">
      <c r="A191" s="176" t="s">
        <v>645</v>
      </c>
      <c r="B191" s="176" t="s">
        <v>646</v>
      </c>
      <c r="C191" s="76" t="s">
        <v>645</v>
      </c>
      <c r="D191" s="176" t="s">
        <v>1955</v>
      </c>
      <c r="E191" s="84">
        <v>3</v>
      </c>
      <c r="F191" s="84" t="s">
        <v>1604</v>
      </c>
      <c r="G191" s="177">
        <v>7.78</v>
      </c>
      <c r="H191" s="177">
        <f t="shared" si="4"/>
        <v>7.78</v>
      </c>
      <c r="I191" s="15"/>
      <c r="J191" s="53">
        <f t="shared" si="5"/>
        <v>0</v>
      </c>
    </row>
    <row r="192" spans="1:11" s="67" customFormat="1" ht="130" customHeight="1">
      <c r="A192" s="176" t="s">
        <v>577</v>
      </c>
      <c r="B192" s="176" t="s">
        <v>578</v>
      </c>
      <c r="C192" s="76" t="s">
        <v>577</v>
      </c>
      <c r="D192" s="176" t="s">
        <v>1956</v>
      </c>
      <c r="E192" s="84">
        <v>3</v>
      </c>
      <c r="F192" s="84" t="s">
        <v>1604</v>
      </c>
      <c r="G192" s="177">
        <v>7.78</v>
      </c>
      <c r="H192" s="177">
        <f t="shared" si="4"/>
        <v>7.78</v>
      </c>
      <c r="I192" s="15"/>
      <c r="J192" s="53">
        <f t="shared" si="5"/>
        <v>0</v>
      </c>
    </row>
    <row r="193" spans="1:11" s="67" customFormat="1" ht="130" customHeight="1">
      <c r="A193" s="176" t="s">
        <v>623</v>
      </c>
      <c r="B193" s="176" t="s">
        <v>624</v>
      </c>
      <c r="C193" s="76" t="s">
        <v>623</v>
      </c>
      <c r="D193" s="176" t="s">
        <v>1957</v>
      </c>
      <c r="E193" s="84">
        <v>3</v>
      </c>
      <c r="F193" s="84" t="s">
        <v>1604</v>
      </c>
      <c r="G193" s="177">
        <v>7.78</v>
      </c>
      <c r="H193" s="177">
        <f t="shared" si="4"/>
        <v>7.78</v>
      </c>
      <c r="I193" s="15"/>
      <c r="J193" s="53">
        <f t="shared" si="5"/>
        <v>0</v>
      </c>
    </row>
    <row r="194" spans="1:11" s="67" customFormat="1" ht="130" customHeight="1">
      <c r="A194" s="176" t="s">
        <v>643</v>
      </c>
      <c r="B194" s="176" t="s">
        <v>644</v>
      </c>
      <c r="C194" s="76" t="s">
        <v>643</v>
      </c>
      <c r="D194" s="176" t="s">
        <v>1958</v>
      </c>
      <c r="E194" s="84">
        <v>3</v>
      </c>
      <c r="F194" s="84" t="s">
        <v>1604</v>
      </c>
      <c r="G194" s="177">
        <v>7.78</v>
      </c>
      <c r="H194" s="177">
        <f t="shared" si="4"/>
        <v>7.78</v>
      </c>
      <c r="I194" s="15"/>
      <c r="J194" s="53">
        <f t="shared" si="5"/>
        <v>0</v>
      </c>
    </row>
    <row r="195" spans="1:11" s="67" customFormat="1" ht="130" customHeight="1">
      <c r="A195" s="176" t="s">
        <v>715</v>
      </c>
      <c r="B195" s="176" t="s">
        <v>716</v>
      </c>
      <c r="C195" s="76" t="s">
        <v>715</v>
      </c>
      <c r="D195" s="176" t="s">
        <v>1959</v>
      </c>
      <c r="E195" s="84">
        <v>3</v>
      </c>
      <c r="F195" s="84" t="s">
        <v>1600</v>
      </c>
      <c r="G195" s="177">
        <v>9.18</v>
      </c>
      <c r="H195" s="177">
        <f t="shared" si="4"/>
        <v>9.18</v>
      </c>
      <c r="I195" s="15"/>
      <c r="J195" s="53">
        <f t="shared" si="5"/>
        <v>0</v>
      </c>
    </row>
    <row r="196" spans="1:11" s="67" customFormat="1" ht="130" customHeight="1">
      <c r="A196" s="176" t="s">
        <v>713</v>
      </c>
      <c r="B196" s="176" t="s">
        <v>714</v>
      </c>
      <c r="C196" s="76" t="s">
        <v>713</v>
      </c>
      <c r="D196" s="176" t="s">
        <v>1960</v>
      </c>
      <c r="E196" s="84">
        <v>3</v>
      </c>
      <c r="F196" s="84" t="s">
        <v>1600</v>
      </c>
      <c r="G196" s="177">
        <v>9.18</v>
      </c>
      <c r="H196" s="177">
        <f t="shared" si="4"/>
        <v>9.18</v>
      </c>
      <c r="I196" s="15"/>
      <c r="J196" s="53">
        <f t="shared" si="5"/>
        <v>0</v>
      </c>
    </row>
    <row r="197" spans="1:11" s="67" customFormat="1" ht="130" customHeight="1">
      <c r="A197" s="176" t="s">
        <v>685</v>
      </c>
      <c r="B197" s="176" t="s">
        <v>686</v>
      </c>
      <c r="C197" s="76" t="s">
        <v>685</v>
      </c>
      <c r="D197" s="176" t="s">
        <v>1961</v>
      </c>
      <c r="E197" s="84">
        <v>3</v>
      </c>
      <c r="F197" s="84" t="s">
        <v>1607</v>
      </c>
      <c r="G197" s="177">
        <v>8.6199999999999992</v>
      </c>
      <c r="H197" s="177">
        <f t="shared" si="4"/>
        <v>8.6199999999999992</v>
      </c>
      <c r="I197" s="15"/>
      <c r="J197" s="53">
        <f t="shared" si="5"/>
        <v>0</v>
      </c>
    </row>
    <row r="198" spans="1:11" s="67" customFormat="1" ht="130" customHeight="1">
      <c r="A198" s="176" t="s">
        <v>691</v>
      </c>
      <c r="B198" s="176" t="s">
        <v>692</v>
      </c>
      <c r="C198" s="76" t="s">
        <v>691</v>
      </c>
      <c r="D198" s="176" t="s">
        <v>1962</v>
      </c>
      <c r="E198" s="84">
        <v>3</v>
      </c>
      <c r="F198" s="84" t="s">
        <v>1607</v>
      </c>
      <c r="G198" s="177">
        <v>8.6199999999999992</v>
      </c>
      <c r="H198" s="177">
        <f t="shared" si="4"/>
        <v>8.6199999999999992</v>
      </c>
      <c r="I198" s="15"/>
      <c r="J198" s="53">
        <f t="shared" si="5"/>
        <v>0</v>
      </c>
    </row>
    <row r="199" spans="1:11" s="67" customFormat="1" ht="130" customHeight="1">
      <c r="A199" s="176" t="s">
        <v>747</v>
      </c>
      <c r="B199" s="176" t="s">
        <v>748</v>
      </c>
      <c r="C199" s="76" t="s">
        <v>747</v>
      </c>
      <c r="D199" s="176" t="s">
        <v>1963</v>
      </c>
      <c r="E199" s="84">
        <v>3</v>
      </c>
      <c r="F199" s="84" t="s">
        <v>1600</v>
      </c>
      <c r="G199" s="177">
        <v>9.18</v>
      </c>
      <c r="H199" s="177">
        <f t="shared" si="4"/>
        <v>9.18</v>
      </c>
      <c r="I199" s="15"/>
      <c r="J199" s="53">
        <f t="shared" si="5"/>
        <v>0</v>
      </c>
    </row>
    <row r="200" spans="1:11" s="67" customFormat="1" ht="130" customHeight="1">
      <c r="A200" s="176" t="s">
        <v>773</v>
      </c>
      <c r="B200" s="176" t="s">
        <v>774</v>
      </c>
      <c r="C200" s="76" t="s">
        <v>773</v>
      </c>
      <c r="D200" s="176" t="s">
        <v>1964</v>
      </c>
      <c r="E200" s="84">
        <v>3</v>
      </c>
      <c r="F200" s="84" t="s">
        <v>1598</v>
      </c>
      <c r="G200" s="177">
        <v>12.36</v>
      </c>
      <c r="H200" s="177">
        <f t="shared" ref="H200:H263" si="6">G200*(1-$B$9)</f>
        <v>12.36</v>
      </c>
      <c r="I200" s="15"/>
      <c r="J200" s="53">
        <f t="shared" ref="J200:J263" si="7">H200*I200</f>
        <v>0</v>
      </c>
    </row>
    <row r="201" spans="1:11" s="67" customFormat="1" ht="130" customHeight="1">
      <c r="A201" s="176" t="s">
        <v>771</v>
      </c>
      <c r="B201" s="176" t="s">
        <v>772</v>
      </c>
      <c r="C201" s="76" t="s">
        <v>771</v>
      </c>
      <c r="D201" s="176" t="s">
        <v>1965</v>
      </c>
      <c r="E201" s="84">
        <v>3</v>
      </c>
      <c r="F201" s="84" t="s">
        <v>1598</v>
      </c>
      <c r="G201" s="177">
        <v>12.36</v>
      </c>
      <c r="H201" s="177">
        <f t="shared" si="6"/>
        <v>12.36</v>
      </c>
      <c r="I201" s="15"/>
      <c r="J201" s="53">
        <f t="shared" si="7"/>
        <v>0</v>
      </c>
    </row>
    <row r="202" spans="1:11" s="67" customFormat="1" ht="130" customHeight="1">
      <c r="A202" s="176" t="s">
        <v>717</v>
      </c>
      <c r="B202" s="176" t="s">
        <v>718</v>
      </c>
      <c r="C202" s="76" t="s">
        <v>717</v>
      </c>
      <c r="D202" s="176" t="s">
        <v>1966</v>
      </c>
      <c r="E202" s="84">
        <v>3</v>
      </c>
      <c r="F202" s="84" t="s">
        <v>1600</v>
      </c>
      <c r="G202" s="177">
        <v>9.18</v>
      </c>
      <c r="H202" s="177">
        <f t="shared" si="6"/>
        <v>9.18</v>
      </c>
      <c r="I202" s="15"/>
      <c r="J202" s="53">
        <f t="shared" si="7"/>
        <v>0</v>
      </c>
    </row>
    <row r="203" spans="1:11" s="67" customFormat="1" ht="130" customHeight="1">
      <c r="A203" s="176" t="s">
        <v>647</v>
      </c>
      <c r="B203" s="176" t="s">
        <v>648</v>
      </c>
      <c r="C203" s="76" t="s">
        <v>647</v>
      </c>
      <c r="D203" s="176" t="s">
        <v>1967</v>
      </c>
      <c r="E203" s="84">
        <v>3</v>
      </c>
      <c r="F203" s="84" t="s">
        <v>1604</v>
      </c>
      <c r="G203" s="177">
        <v>7.78</v>
      </c>
      <c r="H203" s="177">
        <f t="shared" si="6"/>
        <v>7.78</v>
      </c>
      <c r="I203" s="15"/>
      <c r="J203" s="53">
        <f t="shared" si="7"/>
        <v>0</v>
      </c>
    </row>
    <row r="204" spans="1:11" s="67" customFormat="1" ht="130" customHeight="1">
      <c r="A204" s="180" t="s">
        <v>707</v>
      </c>
      <c r="B204" s="180" t="s">
        <v>708</v>
      </c>
      <c r="C204" s="181" t="s">
        <v>707</v>
      </c>
      <c r="D204" s="180" t="s">
        <v>1968</v>
      </c>
      <c r="E204" s="182">
        <v>3</v>
      </c>
      <c r="F204" s="182" t="s">
        <v>1607</v>
      </c>
      <c r="G204" s="183">
        <v>8.6199999999999992</v>
      </c>
      <c r="H204" s="183">
        <f t="shared" si="6"/>
        <v>8.6199999999999992</v>
      </c>
      <c r="I204" s="184"/>
      <c r="J204" s="185">
        <f t="shared" si="7"/>
        <v>0</v>
      </c>
      <c r="K204" s="187" t="s">
        <v>1446</v>
      </c>
    </row>
    <row r="205" spans="1:11" s="67" customFormat="1" ht="130" customHeight="1">
      <c r="A205" s="176" t="s">
        <v>649</v>
      </c>
      <c r="B205" s="176" t="s">
        <v>650</v>
      </c>
      <c r="C205" s="76" t="s">
        <v>649</v>
      </c>
      <c r="D205" s="176" t="s">
        <v>1969</v>
      </c>
      <c r="E205" s="84">
        <v>3</v>
      </c>
      <c r="F205" s="84" t="s">
        <v>1604</v>
      </c>
      <c r="G205" s="177">
        <v>7.78</v>
      </c>
      <c r="H205" s="177">
        <f t="shared" si="6"/>
        <v>7.78</v>
      </c>
      <c r="I205" s="15"/>
      <c r="J205" s="53">
        <f t="shared" si="7"/>
        <v>0</v>
      </c>
    </row>
    <row r="206" spans="1:11" s="67" customFormat="1" ht="130" customHeight="1">
      <c r="A206" s="180" t="s">
        <v>709</v>
      </c>
      <c r="B206" s="180" t="s">
        <v>710</v>
      </c>
      <c r="C206" s="181" t="s">
        <v>709</v>
      </c>
      <c r="D206" s="180" t="s">
        <v>1970</v>
      </c>
      <c r="E206" s="182">
        <v>3</v>
      </c>
      <c r="F206" s="182" t="s">
        <v>1607</v>
      </c>
      <c r="G206" s="183">
        <v>8.6199999999999992</v>
      </c>
      <c r="H206" s="183">
        <f t="shared" si="6"/>
        <v>8.6199999999999992</v>
      </c>
      <c r="I206" s="184"/>
      <c r="J206" s="185">
        <f t="shared" si="7"/>
        <v>0</v>
      </c>
      <c r="K206" s="187" t="s">
        <v>1446</v>
      </c>
    </row>
    <row r="207" spans="1:11" s="67" customFormat="1" ht="130" customHeight="1">
      <c r="A207" s="176" t="s">
        <v>631</v>
      </c>
      <c r="B207" s="176" t="s">
        <v>632</v>
      </c>
      <c r="C207" s="76" t="s">
        <v>631</v>
      </c>
      <c r="D207" s="176" t="s">
        <v>1971</v>
      </c>
      <c r="E207" s="84">
        <v>3</v>
      </c>
      <c r="F207" s="84" t="s">
        <v>1604</v>
      </c>
      <c r="G207" s="177">
        <v>7.78</v>
      </c>
      <c r="H207" s="177">
        <f t="shared" si="6"/>
        <v>7.78</v>
      </c>
      <c r="I207" s="15"/>
      <c r="J207" s="53">
        <f t="shared" si="7"/>
        <v>0</v>
      </c>
    </row>
    <row r="208" spans="1:11" s="67" customFormat="1" ht="130" customHeight="1">
      <c r="A208" s="176" t="s">
        <v>687</v>
      </c>
      <c r="B208" s="176" t="s">
        <v>688</v>
      </c>
      <c r="C208" s="76" t="s">
        <v>687</v>
      </c>
      <c r="D208" s="176" t="s">
        <v>1972</v>
      </c>
      <c r="E208" s="84">
        <v>3</v>
      </c>
      <c r="F208" s="84" t="s">
        <v>1607</v>
      </c>
      <c r="G208" s="177">
        <v>8.6199999999999992</v>
      </c>
      <c r="H208" s="177">
        <f t="shared" si="6"/>
        <v>8.6199999999999992</v>
      </c>
      <c r="I208" s="15"/>
      <c r="J208" s="53">
        <f t="shared" si="7"/>
        <v>0</v>
      </c>
    </row>
    <row r="209" spans="1:10" s="67" customFormat="1" ht="130" customHeight="1">
      <c r="A209" s="176" t="s">
        <v>721</v>
      </c>
      <c r="B209" s="176" t="s">
        <v>722</v>
      </c>
      <c r="C209" s="76" t="s">
        <v>721</v>
      </c>
      <c r="D209" s="176" t="s">
        <v>1973</v>
      </c>
      <c r="E209" s="84">
        <v>3</v>
      </c>
      <c r="F209" s="84" t="s">
        <v>1600</v>
      </c>
      <c r="G209" s="177">
        <v>9.18</v>
      </c>
      <c r="H209" s="177">
        <f t="shared" si="6"/>
        <v>9.18</v>
      </c>
      <c r="I209" s="15"/>
      <c r="J209" s="53">
        <f t="shared" si="7"/>
        <v>0</v>
      </c>
    </row>
    <row r="210" spans="1:10" s="67" customFormat="1" ht="130" customHeight="1">
      <c r="A210" s="176" t="s">
        <v>593</v>
      </c>
      <c r="B210" s="176" t="s">
        <v>594</v>
      </c>
      <c r="C210" s="76" t="s">
        <v>593</v>
      </c>
      <c r="D210" s="176" t="s">
        <v>1974</v>
      </c>
      <c r="E210" s="84">
        <v>3</v>
      </c>
      <c r="F210" s="84" t="s">
        <v>1604</v>
      </c>
      <c r="G210" s="177">
        <v>7.78</v>
      </c>
      <c r="H210" s="177">
        <f t="shared" si="6"/>
        <v>7.78</v>
      </c>
      <c r="I210" s="15"/>
      <c r="J210" s="53">
        <f t="shared" si="7"/>
        <v>0</v>
      </c>
    </row>
    <row r="211" spans="1:10" s="67" customFormat="1" ht="130" customHeight="1">
      <c r="A211" s="176" t="s">
        <v>621</v>
      </c>
      <c r="B211" s="176" t="s">
        <v>622</v>
      </c>
      <c r="C211" s="76" t="s">
        <v>621</v>
      </c>
      <c r="D211" s="176" t="s">
        <v>1975</v>
      </c>
      <c r="E211" s="84">
        <v>3</v>
      </c>
      <c r="F211" s="84" t="s">
        <v>1604</v>
      </c>
      <c r="G211" s="177">
        <v>7.78</v>
      </c>
      <c r="H211" s="177">
        <f t="shared" si="6"/>
        <v>7.78</v>
      </c>
      <c r="I211" s="15"/>
      <c r="J211" s="53">
        <f t="shared" si="7"/>
        <v>0</v>
      </c>
    </row>
    <row r="212" spans="1:10" s="67" customFormat="1" ht="130" customHeight="1">
      <c r="A212" s="176" t="s">
        <v>617</v>
      </c>
      <c r="B212" s="176" t="s">
        <v>618</v>
      </c>
      <c r="C212" s="76" t="s">
        <v>617</v>
      </c>
      <c r="D212" s="176" t="s">
        <v>1976</v>
      </c>
      <c r="E212" s="84">
        <v>3</v>
      </c>
      <c r="F212" s="84" t="s">
        <v>1604</v>
      </c>
      <c r="G212" s="177">
        <v>7.78</v>
      </c>
      <c r="H212" s="177">
        <f t="shared" si="6"/>
        <v>7.78</v>
      </c>
      <c r="I212" s="15"/>
      <c r="J212" s="53">
        <f t="shared" si="7"/>
        <v>0</v>
      </c>
    </row>
    <row r="213" spans="1:10" s="67" customFormat="1" ht="130" customHeight="1">
      <c r="A213" s="176" t="s">
        <v>633</v>
      </c>
      <c r="B213" s="176" t="s">
        <v>634</v>
      </c>
      <c r="C213" s="76" t="s">
        <v>633</v>
      </c>
      <c r="D213" s="176" t="s">
        <v>1977</v>
      </c>
      <c r="E213" s="84">
        <v>3</v>
      </c>
      <c r="F213" s="84" t="s">
        <v>1604</v>
      </c>
      <c r="G213" s="177">
        <v>7.78</v>
      </c>
      <c r="H213" s="177">
        <f t="shared" si="6"/>
        <v>7.78</v>
      </c>
      <c r="I213" s="15"/>
      <c r="J213" s="53">
        <f t="shared" si="7"/>
        <v>0</v>
      </c>
    </row>
    <row r="214" spans="1:10" s="67" customFormat="1" ht="130" customHeight="1">
      <c r="A214" s="176" t="s">
        <v>681</v>
      </c>
      <c r="B214" s="176" t="s">
        <v>682</v>
      </c>
      <c r="C214" s="76" t="s">
        <v>681</v>
      </c>
      <c r="D214" s="176" t="s">
        <v>1978</v>
      </c>
      <c r="E214" s="84">
        <v>3</v>
      </c>
      <c r="F214" s="84" t="s">
        <v>1607</v>
      </c>
      <c r="G214" s="177">
        <v>8.6199999999999992</v>
      </c>
      <c r="H214" s="177">
        <f t="shared" si="6"/>
        <v>8.6199999999999992</v>
      </c>
      <c r="I214" s="15"/>
      <c r="J214" s="53">
        <f t="shared" si="7"/>
        <v>0</v>
      </c>
    </row>
    <row r="215" spans="1:10" s="67" customFormat="1" ht="130" customHeight="1">
      <c r="A215" s="176" t="s">
        <v>611</v>
      </c>
      <c r="B215" s="176" t="s">
        <v>612</v>
      </c>
      <c r="C215" s="76" t="s">
        <v>611</v>
      </c>
      <c r="D215" s="176" t="s">
        <v>1979</v>
      </c>
      <c r="E215" s="84">
        <v>3</v>
      </c>
      <c r="F215" s="84" t="s">
        <v>1604</v>
      </c>
      <c r="G215" s="177">
        <v>7.78</v>
      </c>
      <c r="H215" s="177">
        <f t="shared" si="6"/>
        <v>7.78</v>
      </c>
      <c r="I215" s="15"/>
      <c r="J215" s="53">
        <f t="shared" si="7"/>
        <v>0</v>
      </c>
    </row>
    <row r="216" spans="1:10" s="67" customFormat="1" ht="130" customHeight="1">
      <c r="A216" s="176" t="s">
        <v>613</v>
      </c>
      <c r="B216" s="176" t="s">
        <v>614</v>
      </c>
      <c r="C216" s="76" t="s">
        <v>613</v>
      </c>
      <c r="D216" s="176" t="s">
        <v>1980</v>
      </c>
      <c r="E216" s="84">
        <v>3</v>
      </c>
      <c r="F216" s="84" t="s">
        <v>1604</v>
      </c>
      <c r="G216" s="177">
        <v>7.78</v>
      </c>
      <c r="H216" s="177">
        <f t="shared" si="6"/>
        <v>7.78</v>
      </c>
      <c r="I216" s="15"/>
      <c r="J216" s="53">
        <f t="shared" si="7"/>
        <v>0</v>
      </c>
    </row>
    <row r="217" spans="1:10" s="67" customFormat="1" ht="130" customHeight="1">
      <c r="A217" s="176" t="s">
        <v>669</v>
      </c>
      <c r="B217" s="176" t="s">
        <v>670</v>
      </c>
      <c r="C217" s="76" t="s">
        <v>669</v>
      </c>
      <c r="D217" s="176" t="s">
        <v>1981</v>
      </c>
      <c r="E217" s="84">
        <v>3</v>
      </c>
      <c r="F217" s="84" t="s">
        <v>1604</v>
      </c>
      <c r="G217" s="177">
        <v>7.78</v>
      </c>
      <c r="H217" s="177">
        <f t="shared" si="6"/>
        <v>7.78</v>
      </c>
      <c r="I217" s="15"/>
      <c r="J217" s="53">
        <f t="shared" si="7"/>
        <v>0</v>
      </c>
    </row>
    <row r="218" spans="1:10" s="67" customFormat="1" ht="130" customHeight="1">
      <c r="A218" s="176" t="s">
        <v>667</v>
      </c>
      <c r="B218" s="176" t="s">
        <v>668</v>
      </c>
      <c r="C218" s="76" t="s">
        <v>667</v>
      </c>
      <c r="D218" s="176" t="s">
        <v>1982</v>
      </c>
      <c r="E218" s="84">
        <v>3</v>
      </c>
      <c r="F218" s="84" t="s">
        <v>1604</v>
      </c>
      <c r="G218" s="177">
        <v>7.78</v>
      </c>
      <c r="H218" s="177">
        <f t="shared" si="6"/>
        <v>7.78</v>
      </c>
      <c r="I218" s="15"/>
      <c r="J218" s="53">
        <f t="shared" si="7"/>
        <v>0</v>
      </c>
    </row>
    <row r="219" spans="1:10" s="67" customFormat="1" ht="130" customHeight="1">
      <c r="A219" s="176" t="s">
        <v>625</v>
      </c>
      <c r="B219" s="176" t="s">
        <v>626</v>
      </c>
      <c r="C219" s="76" t="s">
        <v>625</v>
      </c>
      <c r="D219" s="176" t="s">
        <v>1983</v>
      </c>
      <c r="E219" s="84">
        <v>3</v>
      </c>
      <c r="F219" s="84" t="s">
        <v>1604</v>
      </c>
      <c r="G219" s="177">
        <v>7.78</v>
      </c>
      <c r="H219" s="177">
        <f t="shared" si="6"/>
        <v>7.78</v>
      </c>
      <c r="I219" s="15"/>
      <c r="J219" s="53">
        <f t="shared" si="7"/>
        <v>0</v>
      </c>
    </row>
    <row r="220" spans="1:10" s="67" customFormat="1" ht="130" customHeight="1">
      <c r="A220" s="176" t="s">
        <v>679</v>
      </c>
      <c r="B220" s="176" t="s">
        <v>680</v>
      </c>
      <c r="C220" s="76" t="s">
        <v>679</v>
      </c>
      <c r="D220" s="176" t="s">
        <v>1984</v>
      </c>
      <c r="E220" s="84">
        <v>3</v>
      </c>
      <c r="F220" s="84" t="s">
        <v>1607</v>
      </c>
      <c r="G220" s="177">
        <v>8.6199999999999992</v>
      </c>
      <c r="H220" s="177">
        <f t="shared" si="6"/>
        <v>8.6199999999999992</v>
      </c>
      <c r="I220" s="15"/>
      <c r="J220" s="53">
        <f t="shared" si="7"/>
        <v>0</v>
      </c>
    </row>
    <row r="221" spans="1:10" s="67" customFormat="1" ht="130" customHeight="1">
      <c r="A221" s="176" t="s">
        <v>737</v>
      </c>
      <c r="B221" s="176" t="s">
        <v>738</v>
      </c>
      <c r="C221" s="76" t="s">
        <v>737</v>
      </c>
      <c r="D221" s="176" t="s">
        <v>1985</v>
      </c>
      <c r="E221" s="84">
        <v>3</v>
      </c>
      <c r="F221" s="84" t="s">
        <v>1600</v>
      </c>
      <c r="G221" s="177">
        <v>9.18</v>
      </c>
      <c r="H221" s="177">
        <f t="shared" si="6"/>
        <v>9.18</v>
      </c>
      <c r="I221" s="15"/>
      <c r="J221" s="53">
        <f t="shared" si="7"/>
        <v>0</v>
      </c>
    </row>
    <row r="222" spans="1:10" s="67" customFormat="1" ht="130" customHeight="1">
      <c r="A222" s="176" t="s">
        <v>581</v>
      </c>
      <c r="B222" s="176" t="s">
        <v>582</v>
      </c>
      <c r="C222" s="76" t="s">
        <v>581</v>
      </c>
      <c r="D222" s="176" t="s">
        <v>1986</v>
      </c>
      <c r="E222" s="84">
        <v>3</v>
      </c>
      <c r="F222" s="84" t="s">
        <v>1604</v>
      </c>
      <c r="G222" s="177">
        <v>7.78</v>
      </c>
      <c r="H222" s="177">
        <f t="shared" si="6"/>
        <v>7.78</v>
      </c>
      <c r="I222" s="15"/>
      <c r="J222" s="53">
        <f t="shared" si="7"/>
        <v>0</v>
      </c>
    </row>
    <row r="223" spans="1:10" s="67" customFormat="1" ht="130" customHeight="1">
      <c r="A223" s="176" t="s">
        <v>607</v>
      </c>
      <c r="B223" s="176" t="s">
        <v>608</v>
      </c>
      <c r="C223" s="76" t="s">
        <v>607</v>
      </c>
      <c r="D223" s="176" t="s">
        <v>1987</v>
      </c>
      <c r="E223" s="84">
        <v>3</v>
      </c>
      <c r="F223" s="84" t="s">
        <v>1604</v>
      </c>
      <c r="G223" s="177">
        <v>7.78</v>
      </c>
      <c r="H223" s="177">
        <f t="shared" si="6"/>
        <v>7.78</v>
      </c>
      <c r="I223" s="15"/>
      <c r="J223" s="53">
        <f t="shared" si="7"/>
        <v>0</v>
      </c>
    </row>
    <row r="224" spans="1:10" s="67" customFormat="1" ht="130" customHeight="1">
      <c r="A224" s="176" t="s">
        <v>583</v>
      </c>
      <c r="B224" s="176" t="s">
        <v>584</v>
      </c>
      <c r="C224" s="76" t="s">
        <v>583</v>
      </c>
      <c r="D224" s="176" t="s">
        <v>1988</v>
      </c>
      <c r="E224" s="84">
        <v>3</v>
      </c>
      <c r="F224" s="84" t="s">
        <v>1604</v>
      </c>
      <c r="G224" s="177">
        <v>7.78</v>
      </c>
      <c r="H224" s="177">
        <f t="shared" si="6"/>
        <v>7.78</v>
      </c>
      <c r="I224" s="15"/>
      <c r="J224" s="53">
        <f t="shared" si="7"/>
        <v>0</v>
      </c>
    </row>
    <row r="225" spans="1:10" s="67" customFormat="1" ht="130" customHeight="1">
      <c r="A225" s="176" t="s">
        <v>605</v>
      </c>
      <c r="B225" s="176" t="s">
        <v>606</v>
      </c>
      <c r="C225" s="76" t="s">
        <v>605</v>
      </c>
      <c r="D225" s="176" t="s">
        <v>1989</v>
      </c>
      <c r="E225" s="84">
        <v>3</v>
      </c>
      <c r="F225" s="84" t="s">
        <v>1604</v>
      </c>
      <c r="G225" s="177">
        <v>7.78</v>
      </c>
      <c r="H225" s="177">
        <f t="shared" si="6"/>
        <v>7.78</v>
      </c>
      <c r="I225" s="15"/>
      <c r="J225" s="53">
        <f t="shared" si="7"/>
        <v>0</v>
      </c>
    </row>
    <row r="226" spans="1:10" s="67" customFormat="1" ht="130" customHeight="1">
      <c r="A226" s="176" t="s">
        <v>641</v>
      </c>
      <c r="B226" s="176" t="s">
        <v>642</v>
      </c>
      <c r="C226" s="76" t="s">
        <v>641</v>
      </c>
      <c r="D226" s="176" t="s">
        <v>1990</v>
      </c>
      <c r="E226" s="84">
        <v>3</v>
      </c>
      <c r="F226" s="84" t="s">
        <v>1604</v>
      </c>
      <c r="G226" s="177">
        <v>7.78</v>
      </c>
      <c r="H226" s="177">
        <f t="shared" si="6"/>
        <v>7.78</v>
      </c>
      <c r="I226" s="15"/>
      <c r="J226" s="53">
        <f t="shared" si="7"/>
        <v>0</v>
      </c>
    </row>
    <row r="227" spans="1:10" s="67" customFormat="1" ht="130" customHeight="1">
      <c r="A227" s="176" t="s">
        <v>595</v>
      </c>
      <c r="B227" s="176" t="s">
        <v>596</v>
      </c>
      <c r="C227" s="76" t="s">
        <v>595</v>
      </c>
      <c r="D227" s="176" t="s">
        <v>1991</v>
      </c>
      <c r="E227" s="84">
        <v>3</v>
      </c>
      <c r="F227" s="84" t="s">
        <v>1604</v>
      </c>
      <c r="G227" s="177">
        <v>7.78</v>
      </c>
      <c r="H227" s="177">
        <f t="shared" si="6"/>
        <v>7.78</v>
      </c>
      <c r="I227" s="15"/>
      <c r="J227" s="53">
        <f t="shared" si="7"/>
        <v>0</v>
      </c>
    </row>
    <row r="228" spans="1:10" s="67" customFormat="1" ht="130" customHeight="1">
      <c r="A228" s="176" t="s">
        <v>579</v>
      </c>
      <c r="B228" s="176" t="s">
        <v>580</v>
      </c>
      <c r="C228" s="76" t="s">
        <v>579</v>
      </c>
      <c r="D228" s="176" t="s">
        <v>1992</v>
      </c>
      <c r="E228" s="84">
        <v>3</v>
      </c>
      <c r="F228" s="84" t="s">
        <v>1604</v>
      </c>
      <c r="G228" s="177">
        <v>7.78</v>
      </c>
      <c r="H228" s="177">
        <f t="shared" si="6"/>
        <v>7.78</v>
      </c>
      <c r="I228" s="15"/>
      <c r="J228" s="53">
        <f t="shared" si="7"/>
        <v>0</v>
      </c>
    </row>
    <row r="229" spans="1:10" s="67" customFormat="1" ht="130" customHeight="1">
      <c r="A229" s="176" t="s">
        <v>693</v>
      </c>
      <c r="B229" s="176" t="s">
        <v>694</v>
      </c>
      <c r="C229" s="76" t="s">
        <v>693</v>
      </c>
      <c r="D229" s="176" t="s">
        <v>1993</v>
      </c>
      <c r="E229" s="84">
        <v>3</v>
      </c>
      <c r="F229" s="84" t="s">
        <v>1607</v>
      </c>
      <c r="G229" s="177">
        <v>8.6199999999999992</v>
      </c>
      <c r="H229" s="177">
        <f t="shared" si="6"/>
        <v>8.6199999999999992</v>
      </c>
      <c r="I229" s="15"/>
      <c r="J229" s="53">
        <f t="shared" si="7"/>
        <v>0</v>
      </c>
    </row>
    <row r="230" spans="1:10" s="67" customFormat="1" ht="130" customHeight="1">
      <c r="A230" s="176" t="s">
        <v>733</v>
      </c>
      <c r="B230" s="176" t="s">
        <v>734</v>
      </c>
      <c r="C230" s="76" t="s">
        <v>733</v>
      </c>
      <c r="D230" s="176" t="s">
        <v>1994</v>
      </c>
      <c r="E230" s="84">
        <v>3</v>
      </c>
      <c r="F230" s="84" t="s">
        <v>1600</v>
      </c>
      <c r="G230" s="177">
        <v>9.18</v>
      </c>
      <c r="H230" s="177">
        <f t="shared" si="6"/>
        <v>9.18</v>
      </c>
      <c r="I230" s="15"/>
      <c r="J230" s="53">
        <f t="shared" si="7"/>
        <v>0</v>
      </c>
    </row>
    <row r="231" spans="1:10" s="67" customFormat="1" ht="130" customHeight="1">
      <c r="A231" s="176" t="s">
        <v>689</v>
      </c>
      <c r="B231" s="176" t="s">
        <v>690</v>
      </c>
      <c r="C231" s="76" t="s">
        <v>689</v>
      </c>
      <c r="D231" s="176" t="s">
        <v>1995</v>
      </c>
      <c r="E231" s="84">
        <v>3</v>
      </c>
      <c r="F231" s="84" t="s">
        <v>1607</v>
      </c>
      <c r="G231" s="177">
        <v>8.6199999999999992</v>
      </c>
      <c r="H231" s="177">
        <f t="shared" si="6"/>
        <v>8.6199999999999992</v>
      </c>
      <c r="I231" s="15"/>
      <c r="J231" s="53">
        <f t="shared" si="7"/>
        <v>0</v>
      </c>
    </row>
    <row r="232" spans="1:10" s="67" customFormat="1" ht="130" customHeight="1">
      <c r="A232" s="176" t="s">
        <v>675</v>
      </c>
      <c r="B232" s="176" t="s">
        <v>676</v>
      </c>
      <c r="C232" s="76" t="s">
        <v>675</v>
      </c>
      <c r="D232" s="176" t="s">
        <v>1996</v>
      </c>
      <c r="E232" s="84">
        <v>3</v>
      </c>
      <c r="F232" s="84" t="s">
        <v>1607</v>
      </c>
      <c r="G232" s="177">
        <v>8.6199999999999992</v>
      </c>
      <c r="H232" s="177">
        <f t="shared" si="6"/>
        <v>8.6199999999999992</v>
      </c>
      <c r="I232" s="15"/>
      <c r="J232" s="53">
        <f t="shared" si="7"/>
        <v>0</v>
      </c>
    </row>
    <row r="233" spans="1:10" s="67" customFormat="1" ht="130" customHeight="1">
      <c r="A233" s="176" t="s">
        <v>627</v>
      </c>
      <c r="B233" s="176" t="s">
        <v>628</v>
      </c>
      <c r="C233" s="76" t="s">
        <v>627</v>
      </c>
      <c r="D233" s="176" t="s">
        <v>1997</v>
      </c>
      <c r="E233" s="84">
        <v>3</v>
      </c>
      <c r="F233" s="84" t="s">
        <v>1604</v>
      </c>
      <c r="G233" s="177">
        <v>7.78</v>
      </c>
      <c r="H233" s="177">
        <f t="shared" si="6"/>
        <v>7.78</v>
      </c>
      <c r="I233" s="15"/>
      <c r="J233" s="53">
        <f t="shared" si="7"/>
        <v>0</v>
      </c>
    </row>
    <row r="234" spans="1:10" s="67" customFormat="1" ht="130" customHeight="1">
      <c r="A234" s="176" t="s">
        <v>585</v>
      </c>
      <c r="B234" s="176" t="s">
        <v>586</v>
      </c>
      <c r="C234" s="76" t="s">
        <v>585</v>
      </c>
      <c r="D234" s="176" t="s">
        <v>1998</v>
      </c>
      <c r="E234" s="84">
        <v>3</v>
      </c>
      <c r="F234" s="84" t="s">
        <v>1604</v>
      </c>
      <c r="G234" s="177">
        <v>7.78</v>
      </c>
      <c r="H234" s="177">
        <f t="shared" si="6"/>
        <v>7.78</v>
      </c>
      <c r="I234" s="15"/>
      <c r="J234" s="53">
        <f t="shared" si="7"/>
        <v>0</v>
      </c>
    </row>
    <row r="235" spans="1:10" s="67" customFormat="1" ht="130" customHeight="1">
      <c r="A235" s="176" t="s">
        <v>639</v>
      </c>
      <c r="B235" s="176" t="s">
        <v>640</v>
      </c>
      <c r="C235" s="76" t="s">
        <v>639</v>
      </c>
      <c r="D235" s="176" t="s">
        <v>1999</v>
      </c>
      <c r="E235" s="84">
        <v>3</v>
      </c>
      <c r="F235" s="84" t="s">
        <v>1604</v>
      </c>
      <c r="G235" s="177">
        <v>7.78</v>
      </c>
      <c r="H235" s="177">
        <f t="shared" si="6"/>
        <v>7.78</v>
      </c>
      <c r="I235" s="15"/>
      <c r="J235" s="53">
        <f t="shared" si="7"/>
        <v>0</v>
      </c>
    </row>
    <row r="236" spans="1:10" s="67" customFormat="1" ht="130" customHeight="1">
      <c r="A236" s="176" t="s">
        <v>629</v>
      </c>
      <c r="B236" s="176" t="s">
        <v>630</v>
      </c>
      <c r="C236" s="76" t="s">
        <v>629</v>
      </c>
      <c r="D236" s="176" t="s">
        <v>2000</v>
      </c>
      <c r="E236" s="84">
        <v>3</v>
      </c>
      <c r="F236" s="84" t="s">
        <v>1604</v>
      </c>
      <c r="G236" s="177">
        <v>7.78</v>
      </c>
      <c r="H236" s="177">
        <f t="shared" si="6"/>
        <v>7.78</v>
      </c>
      <c r="I236" s="15"/>
      <c r="J236" s="53">
        <f t="shared" si="7"/>
        <v>0</v>
      </c>
    </row>
    <row r="237" spans="1:10" s="67" customFormat="1" ht="130" customHeight="1">
      <c r="A237" s="176" t="s">
        <v>599</v>
      </c>
      <c r="B237" s="176" t="s">
        <v>600</v>
      </c>
      <c r="C237" s="76" t="s">
        <v>599</v>
      </c>
      <c r="D237" s="176" t="s">
        <v>2001</v>
      </c>
      <c r="E237" s="84">
        <v>3</v>
      </c>
      <c r="F237" s="84" t="s">
        <v>1604</v>
      </c>
      <c r="G237" s="177">
        <v>7.78</v>
      </c>
      <c r="H237" s="177">
        <f t="shared" si="6"/>
        <v>7.78</v>
      </c>
      <c r="I237" s="15"/>
      <c r="J237" s="53">
        <f t="shared" si="7"/>
        <v>0</v>
      </c>
    </row>
    <row r="238" spans="1:10" s="67" customFormat="1" ht="130" customHeight="1">
      <c r="A238" s="176" t="s">
        <v>619</v>
      </c>
      <c r="B238" s="176" t="s">
        <v>620</v>
      </c>
      <c r="C238" s="76" t="s">
        <v>619</v>
      </c>
      <c r="D238" s="176" t="s">
        <v>2002</v>
      </c>
      <c r="E238" s="84">
        <v>3</v>
      </c>
      <c r="F238" s="84" t="s">
        <v>1604</v>
      </c>
      <c r="G238" s="177">
        <v>7.78</v>
      </c>
      <c r="H238" s="177">
        <f t="shared" si="6"/>
        <v>7.78</v>
      </c>
      <c r="I238" s="15"/>
      <c r="J238" s="53">
        <f t="shared" si="7"/>
        <v>0</v>
      </c>
    </row>
    <row r="239" spans="1:10" s="67" customFormat="1" ht="130" customHeight="1">
      <c r="A239" s="176" t="s">
        <v>615</v>
      </c>
      <c r="B239" s="176" t="s">
        <v>616</v>
      </c>
      <c r="C239" s="76" t="s">
        <v>615</v>
      </c>
      <c r="D239" s="176" t="s">
        <v>2003</v>
      </c>
      <c r="E239" s="84">
        <v>3</v>
      </c>
      <c r="F239" s="84" t="s">
        <v>1604</v>
      </c>
      <c r="G239" s="177">
        <v>7.78</v>
      </c>
      <c r="H239" s="177">
        <f t="shared" si="6"/>
        <v>7.78</v>
      </c>
      <c r="I239" s="15"/>
      <c r="J239" s="53">
        <f t="shared" si="7"/>
        <v>0</v>
      </c>
    </row>
    <row r="240" spans="1:10" s="67" customFormat="1" ht="130" customHeight="1">
      <c r="A240" s="176" t="s">
        <v>601</v>
      </c>
      <c r="B240" s="176" t="s">
        <v>602</v>
      </c>
      <c r="C240" s="76" t="s">
        <v>601</v>
      </c>
      <c r="D240" s="176" t="s">
        <v>2004</v>
      </c>
      <c r="E240" s="84">
        <v>3</v>
      </c>
      <c r="F240" s="84" t="s">
        <v>1604</v>
      </c>
      <c r="G240" s="177">
        <v>7.78</v>
      </c>
      <c r="H240" s="177">
        <f t="shared" si="6"/>
        <v>7.78</v>
      </c>
      <c r="I240" s="15"/>
      <c r="J240" s="53">
        <f t="shared" si="7"/>
        <v>0</v>
      </c>
    </row>
    <row r="241" spans="1:11" s="67" customFormat="1" ht="130" customHeight="1">
      <c r="A241" s="176" t="s">
        <v>603</v>
      </c>
      <c r="B241" s="176" t="s">
        <v>604</v>
      </c>
      <c r="C241" s="76" t="s">
        <v>603</v>
      </c>
      <c r="D241" s="176" t="s">
        <v>2005</v>
      </c>
      <c r="E241" s="84">
        <v>3</v>
      </c>
      <c r="F241" s="84" t="s">
        <v>1604</v>
      </c>
      <c r="G241" s="177">
        <v>7.78</v>
      </c>
      <c r="H241" s="177">
        <f t="shared" si="6"/>
        <v>7.78</v>
      </c>
      <c r="I241" s="15"/>
      <c r="J241" s="53">
        <f t="shared" si="7"/>
        <v>0</v>
      </c>
    </row>
    <row r="242" spans="1:11" s="67" customFormat="1" ht="130" customHeight="1">
      <c r="A242" s="176" t="s">
        <v>609</v>
      </c>
      <c r="B242" s="176" t="s">
        <v>610</v>
      </c>
      <c r="C242" s="76" t="s">
        <v>609</v>
      </c>
      <c r="D242" s="176" t="s">
        <v>2006</v>
      </c>
      <c r="E242" s="84">
        <v>3</v>
      </c>
      <c r="F242" s="84" t="s">
        <v>1604</v>
      </c>
      <c r="G242" s="177">
        <v>7.78</v>
      </c>
      <c r="H242" s="177">
        <f t="shared" si="6"/>
        <v>7.78</v>
      </c>
      <c r="I242" s="15"/>
      <c r="J242" s="53">
        <f t="shared" si="7"/>
        <v>0</v>
      </c>
    </row>
    <row r="243" spans="1:11" s="67" customFormat="1" ht="130" customHeight="1">
      <c r="A243" s="180" t="s">
        <v>671</v>
      </c>
      <c r="B243" s="180" t="s">
        <v>672</v>
      </c>
      <c r="C243" s="181" t="s">
        <v>671</v>
      </c>
      <c r="D243" s="180" t="s">
        <v>2007</v>
      </c>
      <c r="E243" s="182">
        <v>3</v>
      </c>
      <c r="F243" s="182" t="s">
        <v>1604</v>
      </c>
      <c r="G243" s="183">
        <v>7.78</v>
      </c>
      <c r="H243" s="183">
        <f t="shared" si="6"/>
        <v>7.78</v>
      </c>
      <c r="I243" s="184"/>
      <c r="J243" s="185">
        <f t="shared" si="7"/>
        <v>0</v>
      </c>
      <c r="K243" s="187" t="s">
        <v>1446</v>
      </c>
    </row>
    <row r="244" spans="1:11" s="67" customFormat="1" ht="130" customHeight="1">
      <c r="A244" s="176" t="s">
        <v>589</v>
      </c>
      <c r="B244" s="176" t="s">
        <v>590</v>
      </c>
      <c r="C244" s="76" t="s">
        <v>589</v>
      </c>
      <c r="D244" s="176" t="s">
        <v>2008</v>
      </c>
      <c r="E244" s="84">
        <v>3</v>
      </c>
      <c r="F244" s="84" t="s">
        <v>1604</v>
      </c>
      <c r="G244" s="177">
        <v>7.78</v>
      </c>
      <c r="H244" s="177">
        <f t="shared" si="6"/>
        <v>7.78</v>
      </c>
      <c r="I244" s="15"/>
      <c r="J244" s="53">
        <f t="shared" si="7"/>
        <v>0</v>
      </c>
    </row>
    <row r="245" spans="1:11" s="67" customFormat="1" ht="130" customHeight="1">
      <c r="A245" s="180" t="s">
        <v>673</v>
      </c>
      <c r="B245" s="180" t="s">
        <v>674</v>
      </c>
      <c r="C245" s="181" t="s">
        <v>673</v>
      </c>
      <c r="D245" s="180" t="s">
        <v>2009</v>
      </c>
      <c r="E245" s="182">
        <v>3</v>
      </c>
      <c r="F245" s="182" t="s">
        <v>1604</v>
      </c>
      <c r="G245" s="183">
        <v>7.78</v>
      </c>
      <c r="H245" s="183">
        <f t="shared" si="6"/>
        <v>7.78</v>
      </c>
      <c r="I245" s="184"/>
      <c r="J245" s="185">
        <f t="shared" si="7"/>
        <v>0</v>
      </c>
      <c r="K245" s="187" t="s">
        <v>1446</v>
      </c>
    </row>
    <row r="246" spans="1:11" s="67" customFormat="1" ht="130" customHeight="1">
      <c r="A246" s="180" t="s">
        <v>751</v>
      </c>
      <c r="B246" s="180" t="s">
        <v>752</v>
      </c>
      <c r="C246" s="181" t="s">
        <v>751</v>
      </c>
      <c r="D246" s="180" t="s">
        <v>2010</v>
      </c>
      <c r="E246" s="182">
        <v>3</v>
      </c>
      <c r="F246" s="182" t="s">
        <v>1600</v>
      </c>
      <c r="G246" s="183">
        <v>9.18</v>
      </c>
      <c r="H246" s="183">
        <f t="shared" si="6"/>
        <v>9.18</v>
      </c>
      <c r="I246" s="184"/>
      <c r="J246" s="185">
        <f t="shared" si="7"/>
        <v>0</v>
      </c>
      <c r="K246" s="187" t="s">
        <v>1446</v>
      </c>
    </row>
    <row r="247" spans="1:11" s="67" customFormat="1" ht="130" customHeight="1">
      <c r="A247" s="176" t="s">
        <v>587</v>
      </c>
      <c r="B247" s="176" t="s">
        <v>588</v>
      </c>
      <c r="C247" s="76" t="s">
        <v>587</v>
      </c>
      <c r="D247" s="176" t="s">
        <v>2011</v>
      </c>
      <c r="E247" s="84">
        <v>3</v>
      </c>
      <c r="F247" s="84" t="s">
        <v>1604</v>
      </c>
      <c r="G247" s="177">
        <v>7.78</v>
      </c>
      <c r="H247" s="177">
        <f t="shared" si="6"/>
        <v>7.78</v>
      </c>
      <c r="I247" s="15"/>
      <c r="J247" s="53">
        <f t="shared" si="7"/>
        <v>0</v>
      </c>
    </row>
    <row r="248" spans="1:11" s="67" customFormat="1" ht="130" customHeight="1">
      <c r="A248" s="176" t="s">
        <v>635</v>
      </c>
      <c r="B248" s="176" t="s">
        <v>636</v>
      </c>
      <c r="C248" s="76" t="s">
        <v>635</v>
      </c>
      <c r="D248" s="176" t="s">
        <v>2012</v>
      </c>
      <c r="E248" s="84">
        <v>3</v>
      </c>
      <c r="F248" s="84" t="s">
        <v>1604</v>
      </c>
      <c r="G248" s="177">
        <v>7.78</v>
      </c>
      <c r="H248" s="177">
        <f t="shared" si="6"/>
        <v>7.78</v>
      </c>
      <c r="I248" s="15"/>
      <c r="J248" s="53">
        <f t="shared" si="7"/>
        <v>0</v>
      </c>
    </row>
    <row r="249" spans="1:11" s="67" customFormat="1" ht="130" customHeight="1">
      <c r="A249" s="178"/>
      <c r="B249" s="157"/>
      <c r="C249" s="156"/>
      <c r="D249" s="154" t="s">
        <v>1288</v>
      </c>
      <c r="E249" s="157"/>
      <c r="F249" s="194"/>
      <c r="G249" s="179"/>
      <c r="H249" s="195"/>
      <c r="I249" s="158"/>
      <c r="J249" s="196"/>
    </row>
    <row r="250" spans="1:11" s="67" customFormat="1" ht="130" customHeight="1">
      <c r="A250" s="188" t="s">
        <v>1453</v>
      </c>
      <c r="B250" s="176" t="s">
        <v>827</v>
      </c>
      <c r="C250" s="76">
        <v>94376970265</v>
      </c>
      <c r="D250" s="176" t="s">
        <v>2013</v>
      </c>
      <c r="E250" s="84">
        <v>3</v>
      </c>
      <c r="F250" s="84" t="s">
        <v>1604</v>
      </c>
      <c r="G250" s="177">
        <v>12.71</v>
      </c>
      <c r="H250" s="177">
        <f t="shared" si="6"/>
        <v>12.71</v>
      </c>
      <c r="I250" s="15"/>
      <c r="J250" s="53">
        <f t="shared" si="7"/>
        <v>0</v>
      </c>
    </row>
    <row r="251" spans="1:11" s="67" customFormat="1" ht="130" customHeight="1">
      <c r="A251" s="176" t="s">
        <v>811</v>
      </c>
      <c r="B251" s="176" t="s">
        <v>812</v>
      </c>
      <c r="C251" s="76" t="s">
        <v>811</v>
      </c>
      <c r="D251" s="176" t="s">
        <v>2014</v>
      </c>
      <c r="E251" s="84">
        <v>3</v>
      </c>
      <c r="F251" s="84" t="s">
        <v>1604</v>
      </c>
      <c r="G251" s="177">
        <v>12.71</v>
      </c>
      <c r="H251" s="177">
        <f t="shared" si="6"/>
        <v>12.71</v>
      </c>
      <c r="I251" s="15"/>
      <c r="J251" s="53">
        <f t="shared" si="7"/>
        <v>0</v>
      </c>
    </row>
    <row r="252" spans="1:11" s="67" customFormat="1" ht="130" customHeight="1">
      <c r="A252" s="176" t="s">
        <v>825</v>
      </c>
      <c r="B252" s="176" t="s">
        <v>826</v>
      </c>
      <c r="C252" s="76" t="s">
        <v>825</v>
      </c>
      <c r="D252" s="176" t="s">
        <v>2015</v>
      </c>
      <c r="E252" s="84">
        <v>3</v>
      </c>
      <c r="F252" s="84" t="s">
        <v>1604</v>
      </c>
      <c r="G252" s="177">
        <v>12.71</v>
      </c>
      <c r="H252" s="177">
        <f t="shared" si="6"/>
        <v>12.71</v>
      </c>
      <c r="I252" s="15"/>
      <c r="J252" s="53">
        <f t="shared" si="7"/>
        <v>0</v>
      </c>
    </row>
    <row r="253" spans="1:11" s="67" customFormat="1" ht="130" customHeight="1">
      <c r="A253" s="176" t="s">
        <v>838</v>
      </c>
      <c r="B253" s="176" t="s">
        <v>839</v>
      </c>
      <c r="C253" s="76" t="s">
        <v>838</v>
      </c>
      <c r="D253" s="176" t="s">
        <v>2016</v>
      </c>
      <c r="E253" s="84">
        <v>3</v>
      </c>
      <c r="F253" s="84" t="s">
        <v>1600</v>
      </c>
      <c r="G253" s="177">
        <v>19.13</v>
      </c>
      <c r="H253" s="177">
        <f t="shared" si="6"/>
        <v>19.13</v>
      </c>
      <c r="I253" s="15"/>
      <c r="J253" s="53">
        <f t="shared" si="7"/>
        <v>0</v>
      </c>
    </row>
    <row r="254" spans="1:11" s="67" customFormat="1" ht="130" customHeight="1">
      <c r="A254" s="176" t="s">
        <v>801</v>
      </c>
      <c r="B254" s="176" t="s">
        <v>802</v>
      </c>
      <c r="C254" s="76" t="s">
        <v>801</v>
      </c>
      <c r="D254" s="176" t="s">
        <v>2017</v>
      </c>
      <c r="E254" s="84">
        <v>3</v>
      </c>
      <c r="F254" s="84" t="s">
        <v>1604</v>
      </c>
      <c r="G254" s="177">
        <v>12.71</v>
      </c>
      <c r="H254" s="177">
        <f t="shared" si="6"/>
        <v>12.71</v>
      </c>
      <c r="I254" s="15"/>
      <c r="J254" s="53">
        <f t="shared" si="7"/>
        <v>0</v>
      </c>
    </row>
    <row r="255" spans="1:11" s="67" customFormat="1" ht="130" customHeight="1">
      <c r="A255" s="176" t="s">
        <v>840</v>
      </c>
      <c r="B255" s="176" t="s">
        <v>841</v>
      </c>
      <c r="C255" s="76" t="s">
        <v>840</v>
      </c>
      <c r="D255" s="176" t="s">
        <v>2018</v>
      </c>
      <c r="E255" s="84">
        <v>3</v>
      </c>
      <c r="F255" s="84" t="s">
        <v>1600</v>
      </c>
      <c r="G255" s="177">
        <v>19.13</v>
      </c>
      <c r="H255" s="177">
        <f t="shared" si="6"/>
        <v>19.13</v>
      </c>
      <c r="I255" s="15"/>
      <c r="J255" s="53">
        <f t="shared" si="7"/>
        <v>0</v>
      </c>
    </row>
    <row r="256" spans="1:11" s="67" customFormat="1" ht="130" customHeight="1">
      <c r="A256" s="176" t="s">
        <v>846</v>
      </c>
      <c r="B256" s="176" t="s">
        <v>847</v>
      </c>
      <c r="C256" s="76" t="s">
        <v>846</v>
      </c>
      <c r="D256" s="176" t="s">
        <v>2019</v>
      </c>
      <c r="E256" s="84">
        <v>3</v>
      </c>
      <c r="F256" s="84" t="s">
        <v>1598</v>
      </c>
      <c r="G256" s="177">
        <v>24.92</v>
      </c>
      <c r="H256" s="177">
        <f t="shared" si="6"/>
        <v>24.92</v>
      </c>
      <c r="I256" s="15"/>
      <c r="J256" s="53">
        <f t="shared" si="7"/>
        <v>0</v>
      </c>
    </row>
    <row r="257" spans="1:11" s="67" customFormat="1" ht="130" customHeight="1">
      <c r="A257" s="176" t="s">
        <v>828</v>
      </c>
      <c r="B257" s="176" t="s">
        <v>829</v>
      </c>
      <c r="C257" s="76" t="s">
        <v>828</v>
      </c>
      <c r="D257" s="176" t="s">
        <v>2020</v>
      </c>
      <c r="E257" s="84">
        <v>3</v>
      </c>
      <c r="F257" s="84" t="s">
        <v>1604</v>
      </c>
      <c r="G257" s="177">
        <v>12.71</v>
      </c>
      <c r="H257" s="177">
        <f t="shared" si="6"/>
        <v>12.71</v>
      </c>
      <c r="I257" s="15"/>
      <c r="J257" s="53">
        <f t="shared" si="7"/>
        <v>0</v>
      </c>
    </row>
    <row r="258" spans="1:11" s="67" customFormat="1" ht="130" customHeight="1">
      <c r="A258" s="176" t="s">
        <v>832</v>
      </c>
      <c r="B258" s="176" t="s">
        <v>833</v>
      </c>
      <c r="C258" s="76" t="s">
        <v>832</v>
      </c>
      <c r="D258" s="176" t="s">
        <v>2021</v>
      </c>
      <c r="E258" s="84">
        <v>3</v>
      </c>
      <c r="F258" s="84" t="s">
        <v>1607</v>
      </c>
      <c r="G258" s="177">
        <v>16.239999999999998</v>
      </c>
      <c r="H258" s="177">
        <f t="shared" si="6"/>
        <v>16.239999999999998</v>
      </c>
      <c r="I258" s="15"/>
      <c r="J258" s="53">
        <f t="shared" si="7"/>
        <v>0</v>
      </c>
    </row>
    <row r="259" spans="1:11" s="67" customFormat="1" ht="130" customHeight="1">
      <c r="A259" s="176" t="s">
        <v>844</v>
      </c>
      <c r="B259" s="176" t="s">
        <v>845</v>
      </c>
      <c r="C259" s="76" t="s">
        <v>844</v>
      </c>
      <c r="D259" s="176" t="s">
        <v>2022</v>
      </c>
      <c r="E259" s="84">
        <v>3</v>
      </c>
      <c r="F259" s="84" t="s">
        <v>1598</v>
      </c>
      <c r="G259" s="177">
        <v>24.92</v>
      </c>
      <c r="H259" s="177">
        <f t="shared" si="6"/>
        <v>24.92</v>
      </c>
      <c r="I259" s="15"/>
      <c r="J259" s="53">
        <f t="shared" si="7"/>
        <v>0</v>
      </c>
    </row>
    <row r="260" spans="1:11" s="67" customFormat="1" ht="130" customHeight="1">
      <c r="A260" s="176" t="s">
        <v>823</v>
      </c>
      <c r="B260" s="176" t="s">
        <v>824</v>
      </c>
      <c r="C260" s="76" t="s">
        <v>823</v>
      </c>
      <c r="D260" s="176" t="s">
        <v>2023</v>
      </c>
      <c r="E260" s="84">
        <v>3</v>
      </c>
      <c r="F260" s="84" t="s">
        <v>1604</v>
      </c>
      <c r="G260" s="177">
        <v>12.71</v>
      </c>
      <c r="H260" s="177">
        <f t="shared" si="6"/>
        <v>12.71</v>
      </c>
      <c r="I260" s="15"/>
      <c r="J260" s="53">
        <f t="shared" si="7"/>
        <v>0</v>
      </c>
    </row>
    <row r="261" spans="1:11" s="67" customFormat="1" ht="130" customHeight="1">
      <c r="A261" s="176" t="s">
        <v>803</v>
      </c>
      <c r="B261" s="176" t="s">
        <v>804</v>
      </c>
      <c r="C261" s="76" t="s">
        <v>803</v>
      </c>
      <c r="D261" s="176" t="s">
        <v>2024</v>
      </c>
      <c r="E261" s="84">
        <v>3</v>
      </c>
      <c r="F261" s="84" t="s">
        <v>1604</v>
      </c>
      <c r="G261" s="177">
        <v>12.71</v>
      </c>
      <c r="H261" s="177">
        <f t="shared" si="6"/>
        <v>12.71</v>
      </c>
      <c r="I261" s="15"/>
      <c r="J261" s="53">
        <f t="shared" si="7"/>
        <v>0</v>
      </c>
    </row>
    <row r="262" spans="1:11" s="67" customFormat="1" ht="130" customHeight="1">
      <c r="A262" s="176" t="s">
        <v>821</v>
      </c>
      <c r="B262" s="176" t="s">
        <v>822</v>
      </c>
      <c r="C262" s="76" t="s">
        <v>821</v>
      </c>
      <c r="D262" s="176" t="s">
        <v>2025</v>
      </c>
      <c r="E262" s="84">
        <v>3</v>
      </c>
      <c r="F262" s="84" t="s">
        <v>1604</v>
      </c>
      <c r="G262" s="177">
        <v>12.71</v>
      </c>
      <c r="H262" s="177">
        <f t="shared" si="6"/>
        <v>12.71</v>
      </c>
      <c r="I262" s="15"/>
      <c r="J262" s="53">
        <f t="shared" si="7"/>
        <v>0</v>
      </c>
    </row>
    <row r="263" spans="1:11" s="67" customFormat="1" ht="130" customHeight="1">
      <c r="A263" s="176" t="s">
        <v>836</v>
      </c>
      <c r="B263" s="176" t="s">
        <v>837</v>
      </c>
      <c r="C263" s="76" t="s">
        <v>836</v>
      </c>
      <c r="D263" s="176" t="s">
        <v>2026</v>
      </c>
      <c r="E263" s="84">
        <v>3</v>
      </c>
      <c r="F263" s="84" t="s">
        <v>1600</v>
      </c>
      <c r="G263" s="177">
        <v>19.13</v>
      </c>
      <c r="H263" s="177">
        <f t="shared" si="6"/>
        <v>19.13</v>
      </c>
      <c r="I263" s="15"/>
      <c r="J263" s="53">
        <f t="shared" si="7"/>
        <v>0</v>
      </c>
    </row>
    <row r="264" spans="1:11" s="67" customFormat="1" ht="130" customHeight="1">
      <c r="A264" s="180" t="s">
        <v>834</v>
      </c>
      <c r="B264" s="180" t="s">
        <v>835</v>
      </c>
      <c r="C264" s="181" t="s">
        <v>834</v>
      </c>
      <c r="D264" s="180" t="s">
        <v>2027</v>
      </c>
      <c r="E264" s="182">
        <v>3</v>
      </c>
      <c r="F264" s="182" t="s">
        <v>1607</v>
      </c>
      <c r="G264" s="183">
        <v>16.239999999999998</v>
      </c>
      <c r="H264" s="183">
        <f t="shared" ref="H264:H273" si="8">G264*(1-$B$9)</f>
        <v>16.239999999999998</v>
      </c>
      <c r="I264" s="184"/>
      <c r="J264" s="185">
        <f t="shared" ref="J264:J273" si="9">H264*I264</f>
        <v>0</v>
      </c>
      <c r="K264" s="187" t="s">
        <v>1446</v>
      </c>
    </row>
    <row r="265" spans="1:11" s="67" customFormat="1" ht="130" customHeight="1">
      <c r="A265" s="176" t="s">
        <v>815</v>
      </c>
      <c r="B265" s="176" t="s">
        <v>816</v>
      </c>
      <c r="C265" s="76" t="s">
        <v>815</v>
      </c>
      <c r="D265" s="176" t="s">
        <v>2028</v>
      </c>
      <c r="E265" s="84">
        <v>3</v>
      </c>
      <c r="F265" s="84" t="s">
        <v>1604</v>
      </c>
      <c r="G265" s="177">
        <v>12.71</v>
      </c>
      <c r="H265" s="177">
        <f t="shared" si="8"/>
        <v>12.71</v>
      </c>
      <c r="I265" s="15"/>
      <c r="J265" s="53">
        <f t="shared" si="9"/>
        <v>0</v>
      </c>
    </row>
    <row r="266" spans="1:11" s="67" customFormat="1" ht="130" customHeight="1">
      <c r="A266" s="176" t="s">
        <v>830</v>
      </c>
      <c r="B266" s="176" t="s">
        <v>831</v>
      </c>
      <c r="C266" s="76" t="s">
        <v>830</v>
      </c>
      <c r="D266" s="176" t="s">
        <v>2029</v>
      </c>
      <c r="E266" s="84">
        <v>3</v>
      </c>
      <c r="F266" s="84" t="s">
        <v>1604</v>
      </c>
      <c r="G266" s="177">
        <v>12.71</v>
      </c>
      <c r="H266" s="177">
        <f t="shared" si="8"/>
        <v>12.71</v>
      </c>
      <c r="I266" s="15"/>
      <c r="J266" s="53">
        <f t="shared" si="9"/>
        <v>0</v>
      </c>
    </row>
    <row r="267" spans="1:11" s="67" customFormat="1" ht="130" customHeight="1">
      <c r="A267" s="176" t="s">
        <v>817</v>
      </c>
      <c r="B267" s="176" t="s">
        <v>818</v>
      </c>
      <c r="C267" s="76" t="s">
        <v>817</v>
      </c>
      <c r="D267" s="176" t="s">
        <v>2030</v>
      </c>
      <c r="E267" s="84">
        <v>3</v>
      </c>
      <c r="F267" s="84" t="s">
        <v>1604</v>
      </c>
      <c r="G267" s="177">
        <v>12.71</v>
      </c>
      <c r="H267" s="177">
        <f t="shared" si="8"/>
        <v>12.71</v>
      </c>
      <c r="I267" s="15"/>
      <c r="J267" s="53">
        <f t="shared" si="9"/>
        <v>0</v>
      </c>
    </row>
    <row r="268" spans="1:11" s="67" customFormat="1" ht="130" customHeight="1">
      <c r="A268" s="176" t="s">
        <v>842</v>
      </c>
      <c r="B268" s="176" t="s">
        <v>843</v>
      </c>
      <c r="C268" s="76" t="s">
        <v>842</v>
      </c>
      <c r="D268" s="176" t="s">
        <v>2031</v>
      </c>
      <c r="E268" s="84">
        <v>3</v>
      </c>
      <c r="F268" s="84" t="s">
        <v>1600</v>
      </c>
      <c r="G268" s="177">
        <v>19.13</v>
      </c>
      <c r="H268" s="177">
        <f t="shared" si="8"/>
        <v>19.13</v>
      </c>
      <c r="I268" s="15"/>
      <c r="J268" s="53">
        <f t="shared" si="9"/>
        <v>0</v>
      </c>
    </row>
    <row r="269" spans="1:11" s="67" customFormat="1" ht="130" customHeight="1">
      <c r="A269" s="176" t="s">
        <v>807</v>
      </c>
      <c r="B269" s="176" t="s">
        <v>808</v>
      </c>
      <c r="C269" s="76" t="s">
        <v>807</v>
      </c>
      <c r="D269" s="176" t="s">
        <v>2032</v>
      </c>
      <c r="E269" s="84">
        <v>3</v>
      </c>
      <c r="F269" s="84" t="s">
        <v>1604</v>
      </c>
      <c r="G269" s="177">
        <v>12.71</v>
      </c>
      <c r="H269" s="177">
        <f t="shared" si="8"/>
        <v>12.71</v>
      </c>
      <c r="I269" s="15"/>
      <c r="J269" s="53">
        <f t="shared" si="9"/>
        <v>0</v>
      </c>
    </row>
    <row r="270" spans="1:11" s="67" customFormat="1" ht="130" customHeight="1">
      <c r="A270" s="176" t="s">
        <v>805</v>
      </c>
      <c r="B270" s="176" t="s">
        <v>806</v>
      </c>
      <c r="C270" s="76" t="s">
        <v>805</v>
      </c>
      <c r="D270" s="176" t="s">
        <v>2033</v>
      </c>
      <c r="E270" s="84">
        <v>3</v>
      </c>
      <c r="F270" s="84" t="s">
        <v>1604</v>
      </c>
      <c r="G270" s="177">
        <v>12.71</v>
      </c>
      <c r="H270" s="177">
        <f t="shared" si="8"/>
        <v>12.71</v>
      </c>
      <c r="I270" s="15"/>
      <c r="J270" s="53">
        <f t="shared" si="9"/>
        <v>0</v>
      </c>
    </row>
    <row r="271" spans="1:11" s="67" customFormat="1" ht="130" customHeight="1">
      <c r="A271" s="176" t="s">
        <v>819</v>
      </c>
      <c r="B271" s="176" t="s">
        <v>820</v>
      </c>
      <c r="C271" s="76" t="s">
        <v>819</v>
      </c>
      <c r="D271" s="176" t="s">
        <v>2034</v>
      </c>
      <c r="E271" s="84">
        <v>3</v>
      </c>
      <c r="F271" s="84" t="s">
        <v>1604</v>
      </c>
      <c r="G271" s="177">
        <v>12.71</v>
      </c>
      <c r="H271" s="177">
        <f t="shared" si="8"/>
        <v>12.71</v>
      </c>
      <c r="I271" s="15"/>
      <c r="J271" s="53">
        <f t="shared" si="9"/>
        <v>0</v>
      </c>
    </row>
    <row r="272" spans="1:11" s="67" customFormat="1" ht="130" customHeight="1">
      <c r="A272" s="176" t="s">
        <v>809</v>
      </c>
      <c r="B272" s="176" t="s">
        <v>810</v>
      </c>
      <c r="C272" s="76" t="s">
        <v>809</v>
      </c>
      <c r="D272" s="176" t="s">
        <v>2035</v>
      </c>
      <c r="E272" s="84">
        <v>3</v>
      </c>
      <c r="F272" s="84" t="s">
        <v>1604</v>
      </c>
      <c r="G272" s="177">
        <v>12.71</v>
      </c>
      <c r="H272" s="177">
        <f t="shared" si="8"/>
        <v>12.71</v>
      </c>
      <c r="I272" s="15"/>
      <c r="J272" s="53">
        <f t="shared" si="9"/>
        <v>0</v>
      </c>
    </row>
    <row r="273" spans="1:11" s="67" customFormat="1" ht="130" customHeight="1">
      <c r="A273" s="176" t="s">
        <v>813</v>
      </c>
      <c r="B273" s="176" t="s">
        <v>814</v>
      </c>
      <c r="C273" s="76" t="s">
        <v>813</v>
      </c>
      <c r="D273" s="176" t="s">
        <v>2036</v>
      </c>
      <c r="E273" s="84">
        <v>3</v>
      </c>
      <c r="F273" s="84" t="s">
        <v>1604</v>
      </c>
      <c r="G273" s="177">
        <v>12.71</v>
      </c>
      <c r="H273" s="177">
        <f t="shared" si="8"/>
        <v>12.71</v>
      </c>
      <c r="I273" s="15"/>
      <c r="J273" s="53">
        <f t="shared" si="9"/>
        <v>0</v>
      </c>
    </row>
    <row r="274" spans="1:11" s="67" customFormat="1" ht="130" customHeight="1">
      <c r="A274" s="178"/>
      <c r="B274" s="157"/>
      <c r="C274" s="156"/>
      <c r="D274" s="154" t="s">
        <v>1290</v>
      </c>
      <c r="E274" s="157"/>
      <c r="F274" s="194"/>
      <c r="G274" s="179"/>
      <c r="H274" s="195"/>
      <c r="I274" s="158"/>
      <c r="J274" s="196"/>
    </row>
    <row r="275" spans="1:11" s="67" customFormat="1" ht="130" customHeight="1">
      <c r="A275" s="176" t="s">
        <v>1240</v>
      </c>
      <c r="B275" s="176" t="s">
        <v>1241</v>
      </c>
      <c r="C275" s="76" t="s">
        <v>1240</v>
      </c>
      <c r="D275" s="176" t="s">
        <v>1597</v>
      </c>
      <c r="E275" s="84">
        <v>3</v>
      </c>
      <c r="F275" s="84" t="s">
        <v>1598</v>
      </c>
      <c r="G275" s="177">
        <v>5.69</v>
      </c>
      <c r="H275" s="177">
        <f t="shared" si="2"/>
        <v>5.69</v>
      </c>
      <c r="I275" s="15"/>
      <c r="J275" s="53">
        <f t="shared" si="3"/>
        <v>0</v>
      </c>
    </row>
    <row r="276" spans="1:11" s="67" customFormat="1" ht="130" customHeight="1">
      <c r="A276" s="176" t="s">
        <v>1199</v>
      </c>
      <c r="B276" s="176" t="s">
        <v>1200</v>
      </c>
      <c r="C276" s="76" t="s">
        <v>1199</v>
      </c>
      <c r="D276" s="176" t="s">
        <v>1599</v>
      </c>
      <c r="E276" s="84">
        <v>3</v>
      </c>
      <c r="F276" s="84" t="s">
        <v>1600</v>
      </c>
      <c r="G276" s="177">
        <v>4.8899999999999997</v>
      </c>
      <c r="H276" s="177">
        <f t="shared" ref="H276:H339" si="10">G276*(1-$B$9)</f>
        <v>4.8899999999999997</v>
      </c>
      <c r="I276" s="15"/>
      <c r="J276" s="53">
        <f t="shared" ref="J276:J339" si="11">H276*I276</f>
        <v>0</v>
      </c>
    </row>
    <row r="277" spans="1:11" s="67" customFormat="1" ht="130" customHeight="1">
      <c r="A277" s="176" t="s">
        <v>1278</v>
      </c>
      <c r="B277" s="176" t="s">
        <v>1279</v>
      </c>
      <c r="C277" s="76" t="s">
        <v>1278</v>
      </c>
      <c r="D277" s="176" t="s">
        <v>1601</v>
      </c>
      <c r="E277" s="84">
        <v>3</v>
      </c>
      <c r="F277" s="84" t="s">
        <v>1598</v>
      </c>
      <c r="G277" s="177">
        <v>5.69</v>
      </c>
      <c r="H277" s="177">
        <f t="shared" si="10"/>
        <v>5.69</v>
      </c>
      <c r="I277" s="15"/>
      <c r="J277" s="53">
        <f t="shared" si="11"/>
        <v>0</v>
      </c>
    </row>
    <row r="278" spans="1:11" s="67" customFormat="1" ht="130" customHeight="1">
      <c r="A278" s="176" t="s">
        <v>1268</v>
      </c>
      <c r="B278" s="176" t="s">
        <v>1269</v>
      </c>
      <c r="C278" s="76" t="s">
        <v>1268</v>
      </c>
      <c r="D278" s="176" t="s">
        <v>1602</v>
      </c>
      <c r="E278" s="84">
        <v>3</v>
      </c>
      <c r="F278" s="84" t="s">
        <v>1598</v>
      </c>
      <c r="G278" s="177">
        <v>5.69</v>
      </c>
      <c r="H278" s="177">
        <f t="shared" si="10"/>
        <v>5.69</v>
      </c>
      <c r="I278" s="15"/>
      <c r="J278" s="53">
        <f t="shared" si="11"/>
        <v>0</v>
      </c>
    </row>
    <row r="279" spans="1:11" s="67" customFormat="1" ht="130" customHeight="1">
      <c r="A279" s="176" t="s">
        <v>1142</v>
      </c>
      <c r="B279" s="176" t="s">
        <v>1143</v>
      </c>
      <c r="C279" s="76" t="s">
        <v>1142</v>
      </c>
      <c r="D279" s="176" t="s">
        <v>1603</v>
      </c>
      <c r="E279" s="84">
        <v>3</v>
      </c>
      <c r="F279" s="84" t="s">
        <v>1604</v>
      </c>
      <c r="G279" s="177">
        <v>3.81</v>
      </c>
      <c r="H279" s="177">
        <f t="shared" si="10"/>
        <v>3.81</v>
      </c>
      <c r="I279" s="15"/>
      <c r="J279" s="53">
        <f t="shared" si="11"/>
        <v>0</v>
      </c>
    </row>
    <row r="280" spans="1:11" s="67" customFormat="1" ht="130" customHeight="1">
      <c r="A280" s="176" t="s">
        <v>1150</v>
      </c>
      <c r="B280" s="176" t="s">
        <v>1151</v>
      </c>
      <c r="C280" s="76" t="s">
        <v>1150</v>
      </c>
      <c r="D280" s="176" t="s">
        <v>1605</v>
      </c>
      <c r="E280" s="84">
        <v>3</v>
      </c>
      <c r="F280" s="84" t="s">
        <v>1604</v>
      </c>
      <c r="G280" s="177">
        <v>3.81</v>
      </c>
      <c r="H280" s="177">
        <f t="shared" si="10"/>
        <v>3.81</v>
      </c>
      <c r="I280" s="15"/>
      <c r="J280" s="53">
        <f t="shared" si="11"/>
        <v>0</v>
      </c>
    </row>
    <row r="281" spans="1:11" s="67" customFormat="1" ht="130" customHeight="1">
      <c r="A281" s="176" t="s">
        <v>1190</v>
      </c>
      <c r="B281" s="176" t="s">
        <v>1191</v>
      </c>
      <c r="C281" s="76" t="s">
        <v>1190</v>
      </c>
      <c r="D281" s="176" t="s">
        <v>1606</v>
      </c>
      <c r="E281" s="84">
        <v>3</v>
      </c>
      <c r="F281" s="84" t="s">
        <v>1607</v>
      </c>
      <c r="G281" s="177">
        <v>4.1500000000000004</v>
      </c>
      <c r="H281" s="177">
        <f t="shared" si="10"/>
        <v>4.1500000000000004</v>
      </c>
      <c r="I281" s="15"/>
      <c r="J281" s="53">
        <f t="shared" si="11"/>
        <v>0</v>
      </c>
    </row>
    <row r="282" spans="1:11" s="67" customFormat="1" ht="130" customHeight="1">
      <c r="A282" s="189" t="s">
        <v>1460</v>
      </c>
      <c r="B282" s="180" t="s">
        <v>1194</v>
      </c>
      <c r="C282" s="191" t="s">
        <v>1460</v>
      </c>
      <c r="D282" s="180" t="s">
        <v>1608</v>
      </c>
      <c r="E282" s="182">
        <v>3</v>
      </c>
      <c r="F282" s="182" t="s">
        <v>1607</v>
      </c>
      <c r="G282" s="183">
        <v>4.1500000000000004</v>
      </c>
      <c r="H282" s="183">
        <f t="shared" si="10"/>
        <v>4.1500000000000004</v>
      </c>
      <c r="I282" s="184"/>
      <c r="J282" s="185">
        <f t="shared" si="11"/>
        <v>0</v>
      </c>
      <c r="K282" s="187" t="s">
        <v>1446</v>
      </c>
    </row>
    <row r="283" spans="1:11" s="67" customFormat="1" ht="130" customHeight="1">
      <c r="A283" s="176" t="s">
        <v>1128</v>
      </c>
      <c r="B283" s="176" t="s">
        <v>1129</v>
      </c>
      <c r="C283" s="76" t="s">
        <v>1128</v>
      </c>
      <c r="D283" s="176" t="s">
        <v>1609</v>
      </c>
      <c r="E283" s="84">
        <v>3</v>
      </c>
      <c r="F283" s="84" t="s">
        <v>1604</v>
      </c>
      <c r="G283" s="177">
        <v>3.81</v>
      </c>
      <c r="H283" s="177">
        <f t="shared" si="10"/>
        <v>3.81</v>
      </c>
      <c r="I283" s="15"/>
      <c r="J283" s="53">
        <f t="shared" si="11"/>
        <v>0</v>
      </c>
    </row>
    <row r="284" spans="1:11" s="67" customFormat="1" ht="130" customHeight="1">
      <c r="A284" s="176" t="s">
        <v>1282</v>
      </c>
      <c r="B284" s="176" t="s">
        <v>1283</v>
      </c>
      <c r="C284" s="76" t="s">
        <v>1282</v>
      </c>
      <c r="D284" s="176" t="s">
        <v>1610</v>
      </c>
      <c r="E284" s="84">
        <v>3</v>
      </c>
      <c r="F284" s="84" t="s">
        <v>1598</v>
      </c>
      <c r="G284" s="177">
        <v>5.69</v>
      </c>
      <c r="H284" s="177">
        <f t="shared" si="10"/>
        <v>5.69</v>
      </c>
      <c r="I284" s="15"/>
      <c r="J284" s="53">
        <f t="shared" si="11"/>
        <v>0</v>
      </c>
    </row>
    <row r="285" spans="1:11" s="67" customFormat="1" ht="130" customHeight="1">
      <c r="A285" s="176" t="s">
        <v>1276</v>
      </c>
      <c r="B285" s="176" t="s">
        <v>1277</v>
      </c>
      <c r="C285" s="76" t="s">
        <v>1276</v>
      </c>
      <c r="D285" s="176" t="s">
        <v>1611</v>
      </c>
      <c r="E285" s="84">
        <v>3</v>
      </c>
      <c r="F285" s="84" t="s">
        <v>1598</v>
      </c>
      <c r="G285" s="177">
        <v>5.69</v>
      </c>
      <c r="H285" s="177">
        <f t="shared" si="10"/>
        <v>5.69</v>
      </c>
      <c r="I285" s="15"/>
      <c r="J285" s="53">
        <f t="shared" si="11"/>
        <v>0</v>
      </c>
    </row>
    <row r="286" spans="1:11" s="67" customFormat="1" ht="130" customHeight="1">
      <c r="A286" s="176" t="s">
        <v>1237</v>
      </c>
      <c r="B286" s="176" t="s">
        <v>1238</v>
      </c>
      <c r="C286" s="76" t="s">
        <v>1237</v>
      </c>
      <c r="D286" s="176" t="s">
        <v>1612</v>
      </c>
      <c r="E286" s="84">
        <v>3</v>
      </c>
      <c r="F286" s="84" t="s">
        <v>1600</v>
      </c>
      <c r="G286" s="177">
        <v>4.8899999999999997</v>
      </c>
      <c r="H286" s="177">
        <f t="shared" si="10"/>
        <v>4.8899999999999997</v>
      </c>
      <c r="I286" s="15"/>
      <c r="J286" s="53">
        <f t="shared" si="11"/>
        <v>0</v>
      </c>
    </row>
    <row r="287" spans="1:11" s="67" customFormat="1" ht="130" customHeight="1">
      <c r="A287" s="176" t="s">
        <v>1086</v>
      </c>
      <c r="B287" s="176" t="s">
        <v>1087</v>
      </c>
      <c r="C287" s="76" t="s">
        <v>1086</v>
      </c>
      <c r="D287" s="176" t="s">
        <v>1613</v>
      </c>
      <c r="E287" s="84">
        <v>3</v>
      </c>
      <c r="F287" s="84" t="s">
        <v>1604</v>
      </c>
      <c r="G287" s="177">
        <v>3.81</v>
      </c>
      <c r="H287" s="177">
        <f t="shared" si="10"/>
        <v>3.81</v>
      </c>
      <c r="I287" s="15"/>
      <c r="J287" s="53">
        <f t="shared" si="11"/>
        <v>0</v>
      </c>
    </row>
    <row r="288" spans="1:11" s="67" customFormat="1" ht="130" customHeight="1">
      <c r="A288" s="176" t="s">
        <v>1248</v>
      </c>
      <c r="B288" s="176" t="s">
        <v>1249</v>
      </c>
      <c r="C288" s="76" t="s">
        <v>1248</v>
      </c>
      <c r="D288" s="176" t="s">
        <v>1614</v>
      </c>
      <c r="E288" s="84">
        <v>3</v>
      </c>
      <c r="F288" s="84" t="s">
        <v>1598</v>
      </c>
      <c r="G288" s="177">
        <v>5.69</v>
      </c>
      <c r="H288" s="177">
        <f t="shared" si="10"/>
        <v>5.69</v>
      </c>
      <c r="I288" s="15"/>
      <c r="J288" s="53">
        <f t="shared" si="11"/>
        <v>0</v>
      </c>
    </row>
    <row r="289" spans="1:11" s="67" customFormat="1" ht="130" customHeight="1">
      <c r="A289" s="176" t="s">
        <v>1264</v>
      </c>
      <c r="B289" s="176" t="s">
        <v>1265</v>
      </c>
      <c r="C289" s="76" t="s">
        <v>1264</v>
      </c>
      <c r="D289" s="176" t="s">
        <v>1615</v>
      </c>
      <c r="E289" s="84">
        <v>3</v>
      </c>
      <c r="F289" s="84" t="s">
        <v>1598</v>
      </c>
      <c r="G289" s="177">
        <v>5.69</v>
      </c>
      <c r="H289" s="177">
        <f t="shared" si="10"/>
        <v>5.69</v>
      </c>
      <c r="I289" s="15"/>
      <c r="J289" s="53">
        <f t="shared" si="11"/>
        <v>0</v>
      </c>
    </row>
    <row r="290" spans="1:11" s="67" customFormat="1" ht="130" customHeight="1">
      <c r="A290" s="176" t="s">
        <v>1152</v>
      </c>
      <c r="B290" s="176" t="s">
        <v>1153</v>
      </c>
      <c r="C290" s="76" t="s">
        <v>1152</v>
      </c>
      <c r="D290" s="176" t="s">
        <v>1616</v>
      </c>
      <c r="E290" s="84">
        <v>3</v>
      </c>
      <c r="F290" s="84" t="s">
        <v>1604</v>
      </c>
      <c r="G290" s="177">
        <v>3.81</v>
      </c>
      <c r="H290" s="177">
        <f t="shared" si="10"/>
        <v>3.81</v>
      </c>
      <c r="I290" s="15"/>
      <c r="J290" s="53">
        <f t="shared" si="11"/>
        <v>0</v>
      </c>
    </row>
    <row r="291" spans="1:11" s="67" customFormat="1" ht="130" customHeight="1">
      <c r="A291" s="176" t="s">
        <v>1092</v>
      </c>
      <c r="B291" s="176" t="s">
        <v>1093</v>
      </c>
      <c r="C291" s="76" t="s">
        <v>1092</v>
      </c>
      <c r="D291" s="176" t="s">
        <v>1617</v>
      </c>
      <c r="E291" s="84">
        <v>3</v>
      </c>
      <c r="F291" s="84" t="s">
        <v>1604</v>
      </c>
      <c r="G291" s="177">
        <v>3.81</v>
      </c>
      <c r="H291" s="177">
        <f t="shared" si="10"/>
        <v>3.81</v>
      </c>
      <c r="I291" s="15"/>
      <c r="J291" s="53">
        <f t="shared" si="11"/>
        <v>0</v>
      </c>
    </row>
    <row r="292" spans="1:11" s="67" customFormat="1" ht="130" customHeight="1">
      <c r="A292" s="176" t="s">
        <v>1280</v>
      </c>
      <c r="B292" s="176" t="s">
        <v>1281</v>
      </c>
      <c r="C292" s="76" t="s">
        <v>1280</v>
      </c>
      <c r="D292" s="176" t="s">
        <v>1618</v>
      </c>
      <c r="E292" s="84">
        <v>3</v>
      </c>
      <c r="F292" s="84" t="s">
        <v>1598</v>
      </c>
      <c r="G292" s="177">
        <v>5.69</v>
      </c>
      <c r="H292" s="177">
        <f t="shared" si="10"/>
        <v>5.69</v>
      </c>
      <c r="I292" s="15"/>
      <c r="J292" s="53">
        <f t="shared" si="11"/>
        <v>0</v>
      </c>
    </row>
    <row r="293" spans="1:11" s="67" customFormat="1" ht="130" customHeight="1">
      <c r="A293" s="176" t="s">
        <v>1266</v>
      </c>
      <c r="B293" s="176" t="s">
        <v>1267</v>
      </c>
      <c r="C293" s="76" t="s">
        <v>1266</v>
      </c>
      <c r="D293" s="176" t="s">
        <v>1619</v>
      </c>
      <c r="E293" s="84">
        <v>3</v>
      </c>
      <c r="F293" s="84" t="s">
        <v>1598</v>
      </c>
      <c r="G293" s="177">
        <v>5.69</v>
      </c>
      <c r="H293" s="177">
        <f t="shared" si="10"/>
        <v>5.69</v>
      </c>
      <c r="I293" s="15"/>
      <c r="J293" s="53">
        <f t="shared" si="11"/>
        <v>0</v>
      </c>
    </row>
    <row r="294" spans="1:11" s="67" customFormat="1" ht="130" customHeight="1">
      <c r="A294" s="176" t="s">
        <v>1242</v>
      </c>
      <c r="B294" s="176" t="s">
        <v>1243</v>
      </c>
      <c r="C294" s="76" t="s">
        <v>1242</v>
      </c>
      <c r="D294" s="176" t="s">
        <v>1620</v>
      </c>
      <c r="E294" s="84">
        <v>3</v>
      </c>
      <c r="F294" s="84" t="s">
        <v>1598</v>
      </c>
      <c r="G294" s="177">
        <v>5.69</v>
      </c>
      <c r="H294" s="177">
        <f t="shared" si="10"/>
        <v>5.69</v>
      </c>
      <c r="I294" s="15"/>
      <c r="J294" s="53">
        <f t="shared" si="11"/>
        <v>0</v>
      </c>
    </row>
    <row r="295" spans="1:11" s="67" customFormat="1" ht="130" customHeight="1">
      <c r="A295" s="176" t="s">
        <v>1270</v>
      </c>
      <c r="B295" s="176" t="s">
        <v>1271</v>
      </c>
      <c r="C295" s="76" t="s">
        <v>1270</v>
      </c>
      <c r="D295" s="176" t="s">
        <v>1621</v>
      </c>
      <c r="E295" s="84">
        <v>3</v>
      </c>
      <c r="F295" s="84" t="s">
        <v>1598</v>
      </c>
      <c r="G295" s="177">
        <v>5.69</v>
      </c>
      <c r="H295" s="177">
        <f t="shared" si="10"/>
        <v>5.69</v>
      </c>
      <c r="I295" s="15"/>
      <c r="J295" s="53">
        <f t="shared" si="11"/>
        <v>0</v>
      </c>
    </row>
    <row r="296" spans="1:11" s="67" customFormat="1" ht="130" customHeight="1">
      <c r="A296" s="176" t="s">
        <v>1146</v>
      </c>
      <c r="B296" s="176" t="s">
        <v>1147</v>
      </c>
      <c r="C296" s="76" t="s">
        <v>1146</v>
      </c>
      <c r="D296" s="176" t="s">
        <v>1622</v>
      </c>
      <c r="E296" s="84">
        <v>3</v>
      </c>
      <c r="F296" s="84" t="s">
        <v>1604</v>
      </c>
      <c r="G296" s="177">
        <v>3.81</v>
      </c>
      <c r="H296" s="177">
        <f t="shared" si="10"/>
        <v>3.81</v>
      </c>
      <c r="I296" s="15"/>
      <c r="J296" s="53">
        <f t="shared" si="11"/>
        <v>0</v>
      </c>
    </row>
    <row r="297" spans="1:11" s="67" customFormat="1" ht="130" customHeight="1">
      <c r="A297" s="176" t="s">
        <v>1144</v>
      </c>
      <c r="B297" s="176" t="s">
        <v>1145</v>
      </c>
      <c r="C297" s="76" t="s">
        <v>1144</v>
      </c>
      <c r="D297" s="176" t="s">
        <v>1623</v>
      </c>
      <c r="E297" s="84">
        <v>3</v>
      </c>
      <c r="F297" s="84" t="s">
        <v>1604</v>
      </c>
      <c r="G297" s="177">
        <v>3.81</v>
      </c>
      <c r="H297" s="177">
        <f t="shared" si="10"/>
        <v>3.81</v>
      </c>
      <c r="I297" s="15"/>
      <c r="J297" s="53">
        <f t="shared" si="11"/>
        <v>0</v>
      </c>
    </row>
    <row r="298" spans="1:11" s="67" customFormat="1" ht="130" customHeight="1">
      <c r="A298" s="189" t="s">
        <v>1461</v>
      </c>
      <c r="B298" s="180" t="s">
        <v>1195</v>
      </c>
      <c r="C298" s="191" t="s">
        <v>1461</v>
      </c>
      <c r="D298" s="180" t="s">
        <v>1624</v>
      </c>
      <c r="E298" s="182">
        <v>3</v>
      </c>
      <c r="F298" s="182" t="s">
        <v>1607</v>
      </c>
      <c r="G298" s="183">
        <v>4.1500000000000004</v>
      </c>
      <c r="H298" s="183">
        <f t="shared" si="10"/>
        <v>4.1500000000000004</v>
      </c>
      <c r="I298" s="184"/>
      <c r="J298" s="185">
        <f t="shared" si="11"/>
        <v>0</v>
      </c>
      <c r="K298" s="187" t="s">
        <v>1446</v>
      </c>
    </row>
    <row r="299" spans="1:11" s="67" customFormat="1" ht="130" customHeight="1">
      <c r="A299" s="176" t="s">
        <v>1231</v>
      </c>
      <c r="B299" s="176" t="s">
        <v>1232</v>
      </c>
      <c r="C299" s="76" t="s">
        <v>1231</v>
      </c>
      <c r="D299" s="176" t="s">
        <v>1625</v>
      </c>
      <c r="E299" s="84">
        <v>3</v>
      </c>
      <c r="F299" s="84" t="s">
        <v>1600</v>
      </c>
      <c r="G299" s="177">
        <v>4.8899999999999997</v>
      </c>
      <c r="H299" s="177">
        <f t="shared" si="10"/>
        <v>4.8899999999999997</v>
      </c>
      <c r="I299" s="15"/>
      <c r="J299" s="53">
        <f t="shared" si="11"/>
        <v>0</v>
      </c>
    </row>
    <row r="300" spans="1:11" s="67" customFormat="1" ht="130" customHeight="1">
      <c r="A300" s="176" t="s">
        <v>1246</v>
      </c>
      <c r="B300" s="176" t="s">
        <v>1247</v>
      </c>
      <c r="C300" s="76" t="s">
        <v>1246</v>
      </c>
      <c r="D300" s="176" t="s">
        <v>1626</v>
      </c>
      <c r="E300" s="84">
        <v>3</v>
      </c>
      <c r="F300" s="84" t="s">
        <v>1598</v>
      </c>
      <c r="G300" s="177">
        <v>5.69</v>
      </c>
      <c r="H300" s="177">
        <f t="shared" si="10"/>
        <v>5.69</v>
      </c>
      <c r="I300" s="15"/>
      <c r="J300" s="53">
        <f t="shared" si="11"/>
        <v>0</v>
      </c>
    </row>
    <row r="301" spans="1:11" s="67" customFormat="1" ht="130" customHeight="1">
      <c r="A301" s="176" t="s">
        <v>1274</v>
      </c>
      <c r="B301" s="176" t="s">
        <v>1275</v>
      </c>
      <c r="C301" s="76" t="s">
        <v>1274</v>
      </c>
      <c r="D301" s="176" t="s">
        <v>1627</v>
      </c>
      <c r="E301" s="84">
        <v>3</v>
      </c>
      <c r="F301" s="84" t="s">
        <v>1598</v>
      </c>
      <c r="G301" s="177">
        <v>5.69</v>
      </c>
      <c r="H301" s="177">
        <f t="shared" si="10"/>
        <v>5.69</v>
      </c>
      <c r="I301" s="15"/>
      <c r="J301" s="53">
        <f t="shared" si="11"/>
        <v>0</v>
      </c>
    </row>
    <row r="302" spans="1:11" s="67" customFormat="1" ht="130" customHeight="1">
      <c r="A302" s="190" t="s">
        <v>1471</v>
      </c>
      <c r="B302" s="176">
        <v>8840599</v>
      </c>
      <c r="C302" s="193" t="s">
        <v>1471</v>
      </c>
      <c r="D302" s="176" t="s">
        <v>1628</v>
      </c>
      <c r="E302" s="84">
        <v>3</v>
      </c>
      <c r="F302" s="84" t="s">
        <v>1607</v>
      </c>
      <c r="G302" s="177">
        <v>4.1500000000000004</v>
      </c>
      <c r="H302" s="177">
        <f t="shared" si="10"/>
        <v>4.1500000000000004</v>
      </c>
      <c r="I302" s="15"/>
      <c r="J302" s="53">
        <f t="shared" si="11"/>
        <v>0</v>
      </c>
    </row>
    <row r="303" spans="1:11" s="67" customFormat="1" ht="130" customHeight="1">
      <c r="A303" s="176" t="s">
        <v>1244</v>
      </c>
      <c r="B303" s="176" t="s">
        <v>1245</v>
      </c>
      <c r="C303" s="76" t="s">
        <v>1244</v>
      </c>
      <c r="D303" s="176" t="s">
        <v>1629</v>
      </c>
      <c r="E303" s="84">
        <v>3</v>
      </c>
      <c r="F303" s="84" t="s">
        <v>1598</v>
      </c>
      <c r="G303" s="177">
        <v>5.69</v>
      </c>
      <c r="H303" s="177">
        <f t="shared" si="10"/>
        <v>5.69</v>
      </c>
      <c r="I303" s="15"/>
      <c r="J303" s="53">
        <f t="shared" si="11"/>
        <v>0</v>
      </c>
    </row>
    <row r="304" spans="1:11" s="67" customFormat="1" ht="130" customHeight="1">
      <c r="A304" s="176" t="s">
        <v>1272</v>
      </c>
      <c r="B304" s="176" t="s">
        <v>1273</v>
      </c>
      <c r="C304" s="76" t="s">
        <v>1272</v>
      </c>
      <c r="D304" s="176" t="s">
        <v>1630</v>
      </c>
      <c r="E304" s="84">
        <v>3</v>
      </c>
      <c r="F304" s="84" t="s">
        <v>1598</v>
      </c>
      <c r="G304" s="177">
        <v>5.69</v>
      </c>
      <c r="H304" s="177">
        <f t="shared" si="10"/>
        <v>5.69</v>
      </c>
      <c r="I304" s="15"/>
      <c r="J304" s="53">
        <f t="shared" si="11"/>
        <v>0</v>
      </c>
    </row>
    <row r="305" spans="1:10" s="67" customFormat="1" ht="130" customHeight="1">
      <c r="A305" s="176" t="s">
        <v>1284</v>
      </c>
      <c r="B305" s="176" t="s">
        <v>1285</v>
      </c>
      <c r="C305" s="76" t="s">
        <v>1284</v>
      </c>
      <c r="D305" s="176" t="s">
        <v>1631</v>
      </c>
      <c r="E305" s="84">
        <v>3</v>
      </c>
      <c r="F305" s="84" t="s">
        <v>1598</v>
      </c>
      <c r="G305" s="177">
        <v>5.69</v>
      </c>
      <c r="H305" s="177">
        <f t="shared" si="10"/>
        <v>5.69</v>
      </c>
      <c r="I305" s="15"/>
      <c r="J305" s="53">
        <f t="shared" si="11"/>
        <v>0</v>
      </c>
    </row>
    <row r="306" spans="1:10" s="67" customFormat="1" ht="130" customHeight="1">
      <c r="A306" s="176" t="s">
        <v>1148</v>
      </c>
      <c r="B306" s="176" t="s">
        <v>1149</v>
      </c>
      <c r="C306" s="76" t="s">
        <v>1148</v>
      </c>
      <c r="D306" s="176" t="s">
        <v>1632</v>
      </c>
      <c r="E306" s="84">
        <v>3</v>
      </c>
      <c r="F306" s="84" t="s">
        <v>1604</v>
      </c>
      <c r="G306" s="177">
        <v>3.81</v>
      </c>
      <c r="H306" s="177">
        <f t="shared" si="10"/>
        <v>3.81</v>
      </c>
      <c r="I306" s="15"/>
      <c r="J306" s="53">
        <f t="shared" si="11"/>
        <v>0</v>
      </c>
    </row>
    <row r="307" spans="1:10" s="67" customFormat="1" ht="130" customHeight="1">
      <c r="A307" s="176" t="s">
        <v>1260</v>
      </c>
      <c r="B307" s="176" t="s">
        <v>1261</v>
      </c>
      <c r="C307" s="76" t="s">
        <v>1260</v>
      </c>
      <c r="D307" s="176" t="s">
        <v>1633</v>
      </c>
      <c r="E307" s="84">
        <v>3</v>
      </c>
      <c r="F307" s="84" t="s">
        <v>1598</v>
      </c>
      <c r="G307" s="177">
        <v>5.69</v>
      </c>
      <c r="H307" s="177">
        <f t="shared" si="10"/>
        <v>5.69</v>
      </c>
      <c r="I307" s="15"/>
      <c r="J307" s="53">
        <f t="shared" si="11"/>
        <v>0</v>
      </c>
    </row>
    <row r="308" spans="1:10" s="67" customFormat="1" ht="130" customHeight="1">
      <c r="A308" s="176" t="s">
        <v>1227</v>
      </c>
      <c r="B308" s="176" t="s">
        <v>1228</v>
      </c>
      <c r="C308" s="76" t="s">
        <v>1227</v>
      </c>
      <c r="D308" s="176" t="s">
        <v>1634</v>
      </c>
      <c r="E308" s="84">
        <v>3</v>
      </c>
      <c r="F308" s="84" t="s">
        <v>1600</v>
      </c>
      <c r="G308" s="177">
        <v>4.8899999999999997</v>
      </c>
      <c r="H308" s="177">
        <f t="shared" si="10"/>
        <v>4.8899999999999997</v>
      </c>
      <c r="I308" s="15"/>
      <c r="J308" s="53">
        <f t="shared" si="11"/>
        <v>0</v>
      </c>
    </row>
    <row r="309" spans="1:10" s="67" customFormat="1" ht="130" customHeight="1">
      <c r="A309" s="176" t="s">
        <v>1162</v>
      </c>
      <c r="B309" s="176" t="s">
        <v>1163</v>
      </c>
      <c r="C309" s="76" t="s">
        <v>1162</v>
      </c>
      <c r="D309" s="176" t="s">
        <v>1635</v>
      </c>
      <c r="E309" s="84">
        <v>3</v>
      </c>
      <c r="F309" s="84" t="s">
        <v>1604</v>
      </c>
      <c r="G309" s="177">
        <v>3.81</v>
      </c>
      <c r="H309" s="177">
        <f t="shared" si="10"/>
        <v>3.81</v>
      </c>
      <c r="I309" s="15"/>
      <c r="J309" s="53">
        <f t="shared" si="11"/>
        <v>0</v>
      </c>
    </row>
    <row r="310" spans="1:10" s="67" customFormat="1" ht="130" customHeight="1">
      <c r="A310" s="176" t="s">
        <v>1211</v>
      </c>
      <c r="B310" s="176" t="s">
        <v>1212</v>
      </c>
      <c r="C310" s="76" t="s">
        <v>1211</v>
      </c>
      <c r="D310" s="176" t="s">
        <v>1636</v>
      </c>
      <c r="E310" s="84">
        <v>3</v>
      </c>
      <c r="F310" s="84" t="s">
        <v>1600</v>
      </c>
      <c r="G310" s="177">
        <v>4.8899999999999997</v>
      </c>
      <c r="H310" s="177">
        <f t="shared" si="10"/>
        <v>4.8899999999999997</v>
      </c>
      <c r="I310" s="15"/>
      <c r="J310" s="53">
        <f t="shared" si="11"/>
        <v>0</v>
      </c>
    </row>
    <row r="311" spans="1:10" s="67" customFormat="1" ht="130" customHeight="1">
      <c r="A311" s="176" t="s">
        <v>1070</v>
      </c>
      <c r="B311" s="176" t="s">
        <v>1071</v>
      </c>
      <c r="C311" s="76" t="s">
        <v>1070</v>
      </c>
      <c r="D311" s="176" t="s">
        <v>1637</v>
      </c>
      <c r="E311" s="84">
        <v>3</v>
      </c>
      <c r="F311" s="84" t="s">
        <v>1604</v>
      </c>
      <c r="G311" s="177">
        <v>3.81</v>
      </c>
      <c r="H311" s="177">
        <f t="shared" si="10"/>
        <v>3.81</v>
      </c>
      <c r="I311" s="15"/>
      <c r="J311" s="53">
        <f t="shared" si="11"/>
        <v>0</v>
      </c>
    </row>
    <row r="312" spans="1:10" s="67" customFormat="1" ht="130" customHeight="1">
      <c r="A312" s="176" t="s">
        <v>1213</v>
      </c>
      <c r="B312" s="176" t="s">
        <v>1214</v>
      </c>
      <c r="C312" s="76" t="s">
        <v>1213</v>
      </c>
      <c r="D312" s="176" t="s">
        <v>1638</v>
      </c>
      <c r="E312" s="84">
        <v>3</v>
      </c>
      <c r="F312" s="84" t="s">
        <v>1600</v>
      </c>
      <c r="G312" s="177">
        <v>4.8899999999999997</v>
      </c>
      <c r="H312" s="177">
        <f t="shared" si="10"/>
        <v>4.8899999999999997</v>
      </c>
      <c r="I312" s="15"/>
      <c r="J312" s="53">
        <f t="shared" si="11"/>
        <v>0</v>
      </c>
    </row>
    <row r="313" spans="1:10" s="67" customFormat="1" ht="130" customHeight="1">
      <c r="A313" s="176" t="s">
        <v>1219</v>
      </c>
      <c r="B313" s="176" t="s">
        <v>1220</v>
      </c>
      <c r="C313" s="76" t="s">
        <v>1219</v>
      </c>
      <c r="D313" s="176" t="s">
        <v>1639</v>
      </c>
      <c r="E313" s="84">
        <v>3</v>
      </c>
      <c r="F313" s="84" t="s">
        <v>1600</v>
      </c>
      <c r="G313" s="177">
        <v>4.8899999999999997</v>
      </c>
      <c r="H313" s="177">
        <f t="shared" si="10"/>
        <v>4.8899999999999997</v>
      </c>
      <c r="I313" s="15"/>
      <c r="J313" s="53">
        <f t="shared" si="11"/>
        <v>0</v>
      </c>
    </row>
    <row r="314" spans="1:10" s="67" customFormat="1" ht="130" customHeight="1">
      <c r="A314" s="176" t="s">
        <v>1262</v>
      </c>
      <c r="B314" s="176" t="s">
        <v>1263</v>
      </c>
      <c r="C314" s="76" t="s">
        <v>1262</v>
      </c>
      <c r="D314" s="176" t="s">
        <v>1640</v>
      </c>
      <c r="E314" s="84">
        <v>3</v>
      </c>
      <c r="F314" s="84" t="s">
        <v>1598</v>
      </c>
      <c r="G314" s="177">
        <v>5.69</v>
      </c>
      <c r="H314" s="177">
        <f t="shared" si="10"/>
        <v>5.69</v>
      </c>
      <c r="I314" s="15"/>
      <c r="J314" s="53">
        <f t="shared" si="11"/>
        <v>0</v>
      </c>
    </row>
    <row r="315" spans="1:10" s="67" customFormat="1" ht="130" customHeight="1">
      <c r="A315" s="176" t="s">
        <v>1192</v>
      </c>
      <c r="B315" s="176" t="s">
        <v>1193</v>
      </c>
      <c r="C315" s="76" t="s">
        <v>1192</v>
      </c>
      <c r="D315" s="176" t="s">
        <v>1641</v>
      </c>
      <c r="E315" s="84">
        <v>3</v>
      </c>
      <c r="F315" s="84" t="s">
        <v>1607</v>
      </c>
      <c r="G315" s="177">
        <v>4.1500000000000004</v>
      </c>
      <c r="H315" s="177">
        <f t="shared" si="10"/>
        <v>4.1500000000000004</v>
      </c>
      <c r="I315" s="15"/>
      <c r="J315" s="53">
        <f t="shared" si="11"/>
        <v>0</v>
      </c>
    </row>
    <row r="316" spans="1:10" s="67" customFormat="1" ht="130" customHeight="1">
      <c r="A316" s="176" t="s">
        <v>1223</v>
      </c>
      <c r="B316" s="176" t="s">
        <v>1224</v>
      </c>
      <c r="C316" s="76" t="s">
        <v>1223</v>
      </c>
      <c r="D316" s="176" t="s">
        <v>1642</v>
      </c>
      <c r="E316" s="84">
        <v>3</v>
      </c>
      <c r="F316" s="84" t="s">
        <v>1600</v>
      </c>
      <c r="G316" s="177">
        <v>4.8899999999999997</v>
      </c>
      <c r="H316" s="177">
        <f t="shared" si="10"/>
        <v>4.8899999999999997</v>
      </c>
      <c r="I316" s="15"/>
      <c r="J316" s="53">
        <f t="shared" si="11"/>
        <v>0</v>
      </c>
    </row>
    <row r="317" spans="1:10" s="67" customFormat="1" ht="130" customHeight="1">
      <c r="A317" s="176" t="s">
        <v>1215</v>
      </c>
      <c r="B317" s="176" t="s">
        <v>1216</v>
      </c>
      <c r="C317" s="76" t="s">
        <v>1215</v>
      </c>
      <c r="D317" s="176" t="s">
        <v>1643</v>
      </c>
      <c r="E317" s="84">
        <v>3</v>
      </c>
      <c r="F317" s="84" t="s">
        <v>1600</v>
      </c>
      <c r="G317" s="177">
        <v>4.8899999999999997</v>
      </c>
      <c r="H317" s="177">
        <f t="shared" si="10"/>
        <v>4.8899999999999997</v>
      </c>
      <c r="I317" s="15"/>
      <c r="J317" s="53">
        <f t="shared" si="11"/>
        <v>0</v>
      </c>
    </row>
    <row r="318" spans="1:10" s="67" customFormat="1" ht="130" customHeight="1">
      <c r="A318" s="176" t="s">
        <v>1258</v>
      </c>
      <c r="B318" s="176" t="s">
        <v>1259</v>
      </c>
      <c r="C318" s="76" t="s">
        <v>1258</v>
      </c>
      <c r="D318" s="176" t="s">
        <v>1644</v>
      </c>
      <c r="E318" s="84">
        <v>3</v>
      </c>
      <c r="F318" s="84" t="s">
        <v>1598</v>
      </c>
      <c r="G318" s="177">
        <v>5.69</v>
      </c>
      <c r="H318" s="177">
        <f t="shared" si="10"/>
        <v>5.69</v>
      </c>
      <c r="I318" s="15"/>
      <c r="J318" s="53">
        <f t="shared" si="11"/>
        <v>0</v>
      </c>
    </row>
    <row r="319" spans="1:10" s="67" customFormat="1" ht="130" customHeight="1">
      <c r="A319" s="176" t="s">
        <v>1217</v>
      </c>
      <c r="B319" s="176" t="s">
        <v>1218</v>
      </c>
      <c r="C319" s="76" t="s">
        <v>1217</v>
      </c>
      <c r="D319" s="176" t="s">
        <v>1645</v>
      </c>
      <c r="E319" s="84">
        <v>3</v>
      </c>
      <c r="F319" s="84" t="s">
        <v>1600</v>
      </c>
      <c r="G319" s="177">
        <v>4.8899999999999997</v>
      </c>
      <c r="H319" s="177">
        <f t="shared" si="10"/>
        <v>4.8899999999999997</v>
      </c>
      <c r="I319" s="15"/>
      <c r="J319" s="53">
        <f t="shared" si="11"/>
        <v>0</v>
      </c>
    </row>
    <row r="320" spans="1:10" s="67" customFormat="1" ht="130" customHeight="1">
      <c r="A320" s="176" t="s">
        <v>1229</v>
      </c>
      <c r="B320" s="176" t="s">
        <v>1230</v>
      </c>
      <c r="C320" s="76" t="s">
        <v>1229</v>
      </c>
      <c r="D320" s="176" t="s">
        <v>1646</v>
      </c>
      <c r="E320" s="84">
        <v>3</v>
      </c>
      <c r="F320" s="84" t="s">
        <v>1600</v>
      </c>
      <c r="G320" s="177">
        <v>4.8899999999999997</v>
      </c>
      <c r="H320" s="177">
        <f t="shared" si="10"/>
        <v>4.8899999999999997</v>
      </c>
      <c r="I320" s="15"/>
      <c r="J320" s="53">
        <f t="shared" si="11"/>
        <v>0</v>
      </c>
    </row>
    <row r="321" spans="1:11" s="67" customFormat="1" ht="130" customHeight="1">
      <c r="A321" s="189" t="s">
        <v>1462</v>
      </c>
      <c r="B321" s="180" t="s">
        <v>1196</v>
      </c>
      <c r="C321" s="191" t="s">
        <v>1462</v>
      </c>
      <c r="D321" s="180" t="s">
        <v>1647</v>
      </c>
      <c r="E321" s="182">
        <v>3</v>
      </c>
      <c r="F321" s="182" t="s">
        <v>1607</v>
      </c>
      <c r="G321" s="183">
        <v>4.1500000000000004</v>
      </c>
      <c r="H321" s="183">
        <f t="shared" si="10"/>
        <v>4.1500000000000004</v>
      </c>
      <c r="I321" s="184"/>
      <c r="J321" s="185">
        <f t="shared" si="11"/>
        <v>0</v>
      </c>
      <c r="K321" s="187" t="s">
        <v>1446</v>
      </c>
    </row>
    <row r="322" spans="1:11" s="67" customFormat="1" ht="130" customHeight="1">
      <c r="A322" s="176" t="s">
        <v>1188</v>
      </c>
      <c r="B322" s="176" t="s">
        <v>1189</v>
      </c>
      <c r="C322" s="76" t="s">
        <v>1188</v>
      </c>
      <c r="D322" s="176" t="s">
        <v>1648</v>
      </c>
      <c r="E322" s="84">
        <v>3</v>
      </c>
      <c r="F322" s="84" t="s">
        <v>1607</v>
      </c>
      <c r="G322" s="177">
        <v>4.1500000000000004</v>
      </c>
      <c r="H322" s="177">
        <f t="shared" si="10"/>
        <v>4.1500000000000004</v>
      </c>
      <c r="I322" s="15"/>
      <c r="J322" s="53">
        <f t="shared" si="11"/>
        <v>0</v>
      </c>
    </row>
    <row r="323" spans="1:11" s="67" customFormat="1" ht="130" customHeight="1">
      <c r="A323" s="176" t="s">
        <v>1154</v>
      </c>
      <c r="B323" s="176" t="s">
        <v>1155</v>
      </c>
      <c r="C323" s="76" t="s">
        <v>1154</v>
      </c>
      <c r="D323" s="176" t="s">
        <v>1649</v>
      </c>
      <c r="E323" s="84">
        <v>3</v>
      </c>
      <c r="F323" s="84" t="s">
        <v>1604</v>
      </c>
      <c r="G323" s="177">
        <v>3.81</v>
      </c>
      <c r="H323" s="177">
        <f t="shared" si="10"/>
        <v>3.81</v>
      </c>
      <c r="I323" s="15"/>
      <c r="J323" s="53">
        <f t="shared" si="11"/>
        <v>0</v>
      </c>
    </row>
    <row r="324" spans="1:11" s="67" customFormat="1" ht="130" customHeight="1">
      <c r="A324" s="176" t="s">
        <v>1207</v>
      </c>
      <c r="B324" s="176" t="s">
        <v>1208</v>
      </c>
      <c r="C324" s="76" t="s">
        <v>1207</v>
      </c>
      <c r="D324" s="176" t="s">
        <v>1650</v>
      </c>
      <c r="E324" s="84">
        <v>3</v>
      </c>
      <c r="F324" s="84" t="s">
        <v>1600</v>
      </c>
      <c r="G324" s="177">
        <v>4.8899999999999997</v>
      </c>
      <c r="H324" s="177">
        <f t="shared" si="10"/>
        <v>4.8899999999999997</v>
      </c>
      <c r="I324" s="15"/>
      <c r="J324" s="53">
        <f t="shared" si="11"/>
        <v>0</v>
      </c>
    </row>
    <row r="325" spans="1:11" s="67" customFormat="1" ht="130" customHeight="1">
      <c r="A325" s="176" t="s">
        <v>1252</v>
      </c>
      <c r="B325" s="176" t="s">
        <v>1253</v>
      </c>
      <c r="C325" s="76" t="s">
        <v>1252</v>
      </c>
      <c r="D325" s="176" t="s">
        <v>1651</v>
      </c>
      <c r="E325" s="84">
        <v>3</v>
      </c>
      <c r="F325" s="84" t="s">
        <v>1598</v>
      </c>
      <c r="G325" s="177">
        <v>5.69</v>
      </c>
      <c r="H325" s="177">
        <f t="shared" si="10"/>
        <v>5.69</v>
      </c>
      <c r="I325" s="15"/>
      <c r="J325" s="53">
        <f t="shared" si="11"/>
        <v>0</v>
      </c>
    </row>
    <row r="326" spans="1:11" s="67" customFormat="1" ht="130" customHeight="1">
      <c r="A326" s="176" t="s">
        <v>1170</v>
      </c>
      <c r="B326" s="176" t="s">
        <v>1171</v>
      </c>
      <c r="C326" s="76" t="s">
        <v>1170</v>
      </c>
      <c r="D326" s="176" t="s">
        <v>1652</v>
      </c>
      <c r="E326" s="84">
        <v>3</v>
      </c>
      <c r="F326" s="84" t="s">
        <v>1607</v>
      </c>
      <c r="G326" s="177">
        <v>4.1500000000000004</v>
      </c>
      <c r="H326" s="177">
        <f t="shared" si="10"/>
        <v>4.1500000000000004</v>
      </c>
      <c r="I326" s="15"/>
      <c r="J326" s="53">
        <f t="shared" si="11"/>
        <v>0</v>
      </c>
    </row>
    <row r="327" spans="1:11" s="67" customFormat="1" ht="130" customHeight="1">
      <c r="A327" s="176" t="s">
        <v>1235</v>
      </c>
      <c r="B327" s="176" t="s">
        <v>1236</v>
      </c>
      <c r="C327" s="76" t="s">
        <v>1235</v>
      </c>
      <c r="D327" s="176" t="s">
        <v>1653</v>
      </c>
      <c r="E327" s="84">
        <v>3</v>
      </c>
      <c r="F327" s="84" t="s">
        <v>1600</v>
      </c>
      <c r="G327" s="177">
        <v>4.8899999999999997</v>
      </c>
      <c r="H327" s="177">
        <f t="shared" si="10"/>
        <v>4.8899999999999997</v>
      </c>
      <c r="I327" s="15"/>
      <c r="J327" s="53">
        <f t="shared" si="11"/>
        <v>0</v>
      </c>
    </row>
    <row r="328" spans="1:11" s="67" customFormat="1" ht="130" customHeight="1">
      <c r="A328" s="176" t="s">
        <v>1186</v>
      </c>
      <c r="B328" s="176" t="s">
        <v>1187</v>
      </c>
      <c r="C328" s="76" t="s">
        <v>1186</v>
      </c>
      <c r="D328" s="176" t="s">
        <v>1654</v>
      </c>
      <c r="E328" s="84">
        <v>3</v>
      </c>
      <c r="F328" s="84" t="s">
        <v>1607</v>
      </c>
      <c r="G328" s="177">
        <v>4.1500000000000004</v>
      </c>
      <c r="H328" s="177">
        <f t="shared" si="10"/>
        <v>4.1500000000000004</v>
      </c>
      <c r="I328" s="15"/>
      <c r="J328" s="53">
        <f t="shared" si="11"/>
        <v>0</v>
      </c>
    </row>
    <row r="329" spans="1:11" s="67" customFormat="1" ht="130" customHeight="1">
      <c r="A329" s="176" t="s">
        <v>1250</v>
      </c>
      <c r="B329" s="176" t="s">
        <v>1251</v>
      </c>
      <c r="C329" s="76" t="s">
        <v>1250</v>
      </c>
      <c r="D329" s="176" t="s">
        <v>1655</v>
      </c>
      <c r="E329" s="84">
        <v>3</v>
      </c>
      <c r="F329" s="84" t="s">
        <v>1598</v>
      </c>
      <c r="G329" s="177">
        <v>5.69</v>
      </c>
      <c r="H329" s="177">
        <f t="shared" si="10"/>
        <v>5.69</v>
      </c>
      <c r="I329" s="15"/>
      <c r="J329" s="53">
        <f t="shared" si="11"/>
        <v>0</v>
      </c>
    </row>
    <row r="330" spans="1:11" s="67" customFormat="1" ht="130" customHeight="1">
      <c r="A330" s="176" t="s">
        <v>1136</v>
      </c>
      <c r="B330" s="176" t="s">
        <v>1137</v>
      </c>
      <c r="C330" s="76" t="s">
        <v>1136</v>
      </c>
      <c r="D330" s="176" t="s">
        <v>1656</v>
      </c>
      <c r="E330" s="84">
        <v>3</v>
      </c>
      <c r="F330" s="84" t="s">
        <v>1604</v>
      </c>
      <c r="G330" s="177">
        <v>3.81</v>
      </c>
      <c r="H330" s="177">
        <f t="shared" si="10"/>
        <v>3.81</v>
      </c>
      <c r="I330" s="15"/>
      <c r="J330" s="53">
        <f t="shared" si="11"/>
        <v>0</v>
      </c>
    </row>
    <row r="331" spans="1:11" s="67" customFormat="1" ht="130" customHeight="1">
      <c r="A331" s="176" t="s">
        <v>1072</v>
      </c>
      <c r="B331" s="176" t="s">
        <v>1073</v>
      </c>
      <c r="C331" s="76" t="s">
        <v>1072</v>
      </c>
      <c r="D331" s="176" t="s">
        <v>1657</v>
      </c>
      <c r="E331" s="84">
        <v>3</v>
      </c>
      <c r="F331" s="84" t="s">
        <v>1604</v>
      </c>
      <c r="G331" s="177">
        <v>3.81</v>
      </c>
      <c r="H331" s="177">
        <f t="shared" si="10"/>
        <v>3.81</v>
      </c>
      <c r="I331" s="15"/>
      <c r="J331" s="53">
        <f t="shared" si="11"/>
        <v>0</v>
      </c>
    </row>
    <row r="332" spans="1:11" s="67" customFormat="1" ht="130" customHeight="1">
      <c r="A332" s="176" t="s">
        <v>1116</v>
      </c>
      <c r="B332" s="176" t="s">
        <v>1117</v>
      </c>
      <c r="C332" s="76" t="s">
        <v>1116</v>
      </c>
      <c r="D332" s="176" t="s">
        <v>1658</v>
      </c>
      <c r="E332" s="84">
        <v>3</v>
      </c>
      <c r="F332" s="84" t="s">
        <v>1604</v>
      </c>
      <c r="G332" s="177">
        <v>3.81</v>
      </c>
      <c r="H332" s="177">
        <f t="shared" si="10"/>
        <v>3.81</v>
      </c>
      <c r="I332" s="15"/>
      <c r="J332" s="53">
        <f t="shared" si="11"/>
        <v>0</v>
      </c>
    </row>
    <row r="333" spans="1:11" s="67" customFormat="1" ht="130" customHeight="1">
      <c r="A333" s="176" t="s">
        <v>1134</v>
      </c>
      <c r="B333" s="176" t="s">
        <v>1135</v>
      </c>
      <c r="C333" s="76" t="s">
        <v>1134</v>
      </c>
      <c r="D333" s="176" t="s">
        <v>1659</v>
      </c>
      <c r="E333" s="84">
        <v>3</v>
      </c>
      <c r="F333" s="84" t="s">
        <v>1604</v>
      </c>
      <c r="G333" s="177">
        <v>3.81</v>
      </c>
      <c r="H333" s="177">
        <f t="shared" si="10"/>
        <v>3.81</v>
      </c>
      <c r="I333" s="15"/>
      <c r="J333" s="53">
        <f t="shared" si="11"/>
        <v>0</v>
      </c>
    </row>
    <row r="334" spans="1:11" s="67" customFormat="1" ht="130" customHeight="1">
      <c r="A334" s="176" t="s">
        <v>1203</v>
      </c>
      <c r="B334" s="176" t="s">
        <v>1204</v>
      </c>
      <c r="C334" s="76" t="s">
        <v>1203</v>
      </c>
      <c r="D334" s="176" t="s">
        <v>1660</v>
      </c>
      <c r="E334" s="84">
        <v>3</v>
      </c>
      <c r="F334" s="84" t="s">
        <v>1600</v>
      </c>
      <c r="G334" s="177">
        <v>4.8899999999999997</v>
      </c>
      <c r="H334" s="177">
        <f t="shared" si="10"/>
        <v>4.8899999999999997</v>
      </c>
      <c r="I334" s="15"/>
      <c r="J334" s="53">
        <f t="shared" si="11"/>
        <v>0</v>
      </c>
    </row>
    <row r="335" spans="1:11" s="67" customFormat="1" ht="130" customHeight="1">
      <c r="A335" s="176" t="s">
        <v>1201</v>
      </c>
      <c r="B335" s="176" t="s">
        <v>1202</v>
      </c>
      <c r="C335" s="76" t="s">
        <v>1201</v>
      </c>
      <c r="D335" s="176" t="s">
        <v>1661</v>
      </c>
      <c r="E335" s="84">
        <v>3</v>
      </c>
      <c r="F335" s="84" t="s">
        <v>1600</v>
      </c>
      <c r="G335" s="177">
        <v>4.8899999999999997</v>
      </c>
      <c r="H335" s="177">
        <f t="shared" si="10"/>
        <v>4.8899999999999997</v>
      </c>
      <c r="I335" s="15"/>
      <c r="J335" s="53">
        <f t="shared" si="11"/>
        <v>0</v>
      </c>
    </row>
    <row r="336" spans="1:11" s="67" customFormat="1" ht="130" customHeight="1">
      <c r="A336" s="176" t="s">
        <v>1176</v>
      </c>
      <c r="B336" s="176" t="s">
        <v>1177</v>
      </c>
      <c r="C336" s="76" t="s">
        <v>1176</v>
      </c>
      <c r="D336" s="176" t="s">
        <v>1662</v>
      </c>
      <c r="E336" s="84">
        <v>3</v>
      </c>
      <c r="F336" s="84" t="s">
        <v>1607</v>
      </c>
      <c r="G336" s="177">
        <v>4.1500000000000004</v>
      </c>
      <c r="H336" s="177">
        <f t="shared" si="10"/>
        <v>4.1500000000000004</v>
      </c>
      <c r="I336" s="15"/>
      <c r="J336" s="53">
        <f t="shared" si="11"/>
        <v>0</v>
      </c>
    </row>
    <row r="337" spans="1:11" s="67" customFormat="1" ht="130" customHeight="1">
      <c r="A337" s="176" t="s">
        <v>1182</v>
      </c>
      <c r="B337" s="176" t="s">
        <v>1183</v>
      </c>
      <c r="C337" s="76" t="s">
        <v>1182</v>
      </c>
      <c r="D337" s="176" t="s">
        <v>1663</v>
      </c>
      <c r="E337" s="84">
        <v>3</v>
      </c>
      <c r="F337" s="84" t="s">
        <v>1607</v>
      </c>
      <c r="G337" s="177">
        <v>4.1500000000000004</v>
      </c>
      <c r="H337" s="177">
        <f t="shared" si="10"/>
        <v>4.1500000000000004</v>
      </c>
      <c r="I337" s="15"/>
      <c r="J337" s="53">
        <f t="shared" si="11"/>
        <v>0</v>
      </c>
    </row>
    <row r="338" spans="1:11" s="67" customFormat="1" ht="130" customHeight="1">
      <c r="A338" s="176" t="s">
        <v>1233</v>
      </c>
      <c r="B338" s="176" t="s">
        <v>1234</v>
      </c>
      <c r="C338" s="76" t="s">
        <v>1233</v>
      </c>
      <c r="D338" s="176" t="s">
        <v>1664</v>
      </c>
      <c r="E338" s="84">
        <v>3</v>
      </c>
      <c r="F338" s="84" t="s">
        <v>1600</v>
      </c>
      <c r="G338" s="177">
        <v>4.8899999999999997</v>
      </c>
      <c r="H338" s="177">
        <f t="shared" si="10"/>
        <v>4.8899999999999997</v>
      </c>
      <c r="I338" s="15"/>
      <c r="J338" s="53">
        <f t="shared" si="11"/>
        <v>0</v>
      </c>
    </row>
    <row r="339" spans="1:11" s="67" customFormat="1" ht="130" customHeight="1">
      <c r="A339" s="176" t="s">
        <v>1286</v>
      </c>
      <c r="B339" s="176" t="s">
        <v>1287</v>
      </c>
      <c r="C339" s="76" t="s">
        <v>1286</v>
      </c>
      <c r="D339" s="176" t="s">
        <v>1665</v>
      </c>
      <c r="E339" s="84">
        <v>3</v>
      </c>
      <c r="F339" s="84" t="s">
        <v>1598</v>
      </c>
      <c r="G339" s="177">
        <v>5.69</v>
      </c>
      <c r="H339" s="177">
        <f t="shared" si="10"/>
        <v>5.69</v>
      </c>
      <c r="I339" s="15"/>
      <c r="J339" s="53">
        <f t="shared" si="11"/>
        <v>0</v>
      </c>
    </row>
    <row r="340" spans="1:11" s="67" customFormat="1" ht="130" customHeight="1">
      <c r="A340" s="176" t="s">
        <v>1256</v>
      </c>
      <c r="B340" s="176" t="s">
        <v>1257</v>
      </c>
      <c r="C340" s="76" t="s">
        <v>1256</v>
      </c>
      <c r="D340" s="176" t="s">
        <v>1666</v>
      </c>
      <c r="E340" s="84">
        <v>3</v>
      </c>
      <c r="F340" s="84" t="s">
        <v>1598</v>
      </c>
      <c r="G340" s="177">
        <v>5.69</v>
      </c>
      <c r="H340" s="177">
        <f t="shared" ref="H340:H403" si="12">G340*(1-$B$9)</f>
        <v>5.69</v>
      </c>
      <c r="I340" s="15"/>
      <c r="J340" s="53">
        <f t="shared" ref="J340:J403" si="13">H340*I340</f>
        <v>0</v>
      </c>
    </row>
    <row r="341" spans="1:11" s="67" customFormat="1" ht="130" customHeight="1">
      <c r="A341" s="176" t="s">
        <v>1205</v>
      </c>
      <c r="B341" s="176" t="s">
        <v>1206</v>
      </c>
      <c r="C341" s="76" t="s">
        <v>1205</v>
      </c>
      <c r="D341" s="176" t="s">
        <v>1667</v>
      </c>
      <c r="E341" s="84">
        <v>3</v>
      </c>
      <c r="F341" s="84" t="s">
        <v>1600</v>
      </c>
      <c r="G341" s="177">
        <v>4.8899999999999997</v>
      </c>
      <c r="H341" s="177">
        <f t="shared" si="12"/>
        <v>4.8899999999999997</v>
      </c>
      <c r="I341" s="15"/>
      <c r="J341" s="53">
        <f t="shared" si="13"/>
        <v>0</v>
      </c>
    </row>
    <row r="342" spans="1:11" s="67" customFormat="1" ht="130" customHeight="1">
      <c r="A342" s="176" t="s">
        <v>1254</v>
      </c>
      <c r="B342" s="176" t="s">
        <v>1255</v>
      </c>
      <c r="C342" s="76" t="s">
        <v>1254</v>
      </c>
      <c r="D342" s="176" t="s">
        <v>1668</v>
      </c>
      <c r="E342" s="84">
        <v>3</v>
      </c>
      <c r="F342" s="84" t="s">
        <v>1598</v>
      </c>
      <c r="G342" s="177">
        <v>5.69</v>
      </c>
      <c r="H342" s="177">
        <f t="shared" si="12"/>
        <v>5.69</v>
      </c>
      <c r="I342" s="15"/>
      <c r="J342" s="53">
        <f t="shared" si="13"/>
        <v>0</v>
      </c>
    </row>
    <row r="343" spans="1:11" s="67" customFormat="1" ht="130" customHeight="1">
      <c r="A343" s="176" t="s">
        <v>1138</v>
      </c>
      <c r="B343" s="176" t="s">
        <v>1139</v>
      </c>
      <c r="C343" s="76" t="s">
        <v>1138</v>
      </c>
      <c r="D343" s="176" t="s">
        <v>1669</v>
      </c>
      <c r="E343" s="84">
        <v>3</v>
      </c>
      <c r="F343" s="84" t="s">
        <v>1604</v>
      </c>
      <c r="G343" s="177">
        <v>3.81</v>
      </c>
      <c r="H343" s="177">
        <f t="shared" si="12"/>
        <v>3.81</v>
      </c>
      <c r="I343" s="15"/>
      <c r="J343" s="53">
        <f t="shared" si="13"/>
        <v>0</v>
      </c>
    </row>
    <row r="344" spans="1:11" s="67" customFormat="1" ht="130" customHeight="1">
      <c r="A344" s="189" t="s">
        <v>1463</v>
      </c>
      <c r="B344" s="180" t="s">
        <v>1197</v>
      </c>
      <c r="C344" s="191" t="s">
        <v>1463</v>
      </c>
      <c r="D344" s="180" t="s">
        <v>1670</v>
      </c>
      <c r="E344" s="182">
        <v>3</v>
      </c>
      <c r="F344" s="182" t="s">
        <v>1607</v>
      </c>
      <c r="G344" s="183">
        <v>4.1500000000000004</v>
      </c>
      <c r="H344" s="183">
        <f t="shared" si="12"/>
        <v>4.1500000000000004</v>
      </c>
      <c r="I344" s="184"/>
      <c r="J344" s="185">
        <f t="shared" si="13"/>
        <v>0</v>
      </c>
      <c r="K344" s="187" t="s">
        <v>1446</v>
      </c>
    </row>
    <row r="345" spans="1:11" s="67" customFormat="1" ht="130" customHeight="1">
      <c r="A345" s="176" t="s">
        <v>1140</v>
      </c>
      <c r="B345" s="176" t="s">
        <v>1141</v>
      </c>
      <c r="C345" s="76" t="s">
        <v>1140</v>
      </c>
      <c r="D345" s="176" t="s">
        <v>1671</v>
      </c>
      <c r="E345" s="84">
        <v>3</v>
      </c>
      <c r="F345" s="84" t="s">
        <v>1604</v>
      </c>
      <c r="G345" s="177">
        <v>3.81</v>
      </c>
      <c r="H345" s="177">
        <f t="shared" si="12"/>
        <v>3.81</v>
      </c>
      <c r="I345" s="15"/>
      <c r="J345" s="53">
        <f t="shared" si="13"/>
        <v>0</v>
      </c>
    </row>
    <row r="346" spans="1:11" s="67" customFormat="1" ht="130" customHeight="1">
      <c r="A346" s="189" t="s">
        <v>1464</v>
      </c>
      <c r="B346" s="180" t="s">
        <v>1198</v>
      </c>
      <c r="C346" s="191" t="s">
        <v>1464</v>
      </c>
      <c r="D346" s="180" t="s">
        <v>1672</v>
      </c>
      <c r="E346" s="182">
        <v>3</v>
      </c>
      <c r="F346" s="182" t="s">
        <v>1607</v>
      </c>
      <c r="G346" s="183">
        <v>4.1500000000000004</v>
      </c>
      <c r="H346" s="183">
        <f t="shared" si="12"/>
        <v>4.1500000000000004</v>
      </c>
      <c r="I346" s="184"/>
      <c r="J346" s="185">
        <f t="shared" si="13"/>
        <v>0</v>
      </c>
      <c r="K346" s="187" t="s">
        <v>1446</v>
      </c>
    </row>
    <row r="347" spans="1:11" s="67" customFormat="1" ht="130" customHeight="1">
      <c r="A347" s="176" t="s">
        <v>1124</v>
      </c>
      <c r="B347" s="176" t="s">
        <v>1125</v>
      </c>
      <c r="C347" s="76" t="s">
        <v>1124</v>
      </c>
      <c r="D347" s="176" t="s">
        <v>1673</v>
      </c>
      <c r="E347" s="84">
        <v>3</v>
      </c>
      <c r="F347" s="84" t="s">
        <v>1604</v>
      </c>
      <c r="G347" s="177">
        <v>3.81</v>
      </c>
      <c r="H347" s="177">
        <f t="shared" si="12"/>
        <v>3.81</v>
      </c>
      <c r="I347" s="15"/>
      <c r="J347" s="53">
        <f t="shared" si="13"/>
        <v>0</v>
      </c>
    </row>
    <row r="348" spans="1:11" s="67" customFormat="1" ht="130" customHeight="1">
      <c r="A348" s="176" t="s">
        <v>1178</v>
      </c>
      <c r="B348" s="176" t="s">
        <v>1179</v>
      </c>
      <c r="C348" s="76" t="s">
        <v>1178</v>
      </c>
      <c r="D348" s="176" t="s">
        <v>1674</v>
      </c>
      <c r="E348" s="84">
        <v>3</v>
      </c>
      <c r="F348" s="84" t="s">
        <v>1607</v>
      </c>
      <c r="G348" s="177">
        <v>4.1500000000000004</v>
      </c>
      <c r="H348" s="177">
        <f t="shared" si="12"/>
        <v>4.1500000000000004</v>
      </c>
      <c r="I348" s="15"/>
      <c r="J348" s="53">
        <f t="shared" si="13"/>
        <v>0</v>
      </c>
    </row>
    <row r="349" spans="1:11" s="67" customFormat="1" ht="130" customHeight="1">
      <c r="A349" s="176" t="s">
        <v>1209</v>
      </c>
      <c r="B349" s="176" t="s">
        <v>1210</v>
      </c>
      <c r="C349" s="76" t="s">
        <v>1209</v>
      </c>
      <c r="D349" s="176" t="s">
        <v>1675</v>
      </c>
      <c r="E349" s="84">
        <v>3</v>
      </c>
      <c r="F349" s="84" t="s">
        <v>1600</v>
      </c>
      <c r="G349" s="177">
        <v>4.8899999999999997</v>
      </c>
      <c r="H349" s="177">
        <f t="shared" si="12"/>
        <v>4.8899999999999997</v>
      </c>
      <c r="I349" s="15"/>
      <c r="J349" s="53">
        <f t="shared" si="13"/>
        <v>0</v>
      </c>
    </row>
    <row r="350" spans="1:11" s="67" customFormat="1" ht="130" customHeight="1">
      <c r="A350" s="176" t="s">
        <v>1088</v>
      </c>
      <c r="B350" s="176" t="s">
        <v>1089</v>
      </c>
      <c r="C350" s="76" t="s">
        <v>1088</v>
      </c>
      <c r="D350" s="176" t="s">
        <v>1676</v>
      </c>
      <c r="E350" s="84">
        <v>3</v>
      </c>
      <c r="F350" s="84" t="s">
        <v>1604</v>
      </c>
      <c r="G350" s="177">
        <v>3.81</v>
      </c>
      <c r="H350" s="177">
        <f t="shared" si="12"/>
        <v>3.81</v>
      </c>
      <c r="I350" s="15"/>
      <c r="J350" s="53">
        <f t="shared" si="13"/>
        <v>0</v>
      </c>
    </row>
    <row r="351" spans="1:11" s="67" customFormat="1" ht="130" customHeight="1">
      <c r="A351" s="176" t="s">
        <v>1114</v>
      </c>
      <c r="B351" s="176" t="s">
        <v>1115</v>
      </c>
      <c r="C351" s="76" t="s">
        <v>1114</v>
      </c>
      <c r="D351" s="176" t="s">
        <v>1677</v>
      </c>
      <c r="E351" s="84">
        <v>3</v>
      </c>
      <c r="F351" s="84" t="s">
        <v>1604</v>
      </c>
      <c r="G351" s="177">
        <v>3.81</v>
      </c>
      <c r="H351" s="177">
        <f t="shared" si="12"/>
        <v>3.81</v>
      </c>
      <c r="I351" s="15"/>
      <c r="J351" s="53">
        <f t="shared" si="13"/>
        <v>0</v>
      </c>
    </row>
    <row r="352" spans="1:11" s="67" customFormat="1" ht="130" customHeight="1">
      <c r="A352" s="176" t="s">
        <v>1110</v>
      </c>
      <c r="B352" s="176" t="s">
        <v>1111</v>
      </c>
      <c r="C352" s="76" t="s">
        <v>1110</v>
      </c>
      <c r="D352" s="176" t="s">
        <v>1678</v>
      </c>
      <c r="E352" s="84">
        <v>3</v>
      </c>
      <c r="F352" s="84" t="s">
        <v>1604</v>
      </c>
      <c r="G352" s="177">
        <v>3.81</v>
      </c>
      <c r="H352" s="177">
        <f t="shared" si="12"/>
        <v>3.81</v>
      </c>
      <c r="I352" s="15"/>
      <c r="J352" s="53">
        <f t="shared" si="13"/>
        <v>0</v>
      </c>
    </row>
    <row r="353" spans="1:10" s="67" customFormat="1" ht="130" customHeight="1">
      <c r="A353" s="176" t="s">
        <v>1164</v>
      </c>
      <c r="B353" s="176" t="s">
        <v>1165</v>
      </c>
      <c r="C353" s="76" t="s">
        <v>1164</v>
      </c>
      <c r="D353" s="176" t="s">
        <v>1679</v>
      </c>
      <c r="E353" s="84">
        <v>3</v>
      </c>
      <c r="F353" s="84" t="s">
        <v>1604</v>
      </c>
      <c r="G353" s="177">
        <v>3.81</v>
      </c>
      <c r="H353" s="177">
        <f t="shared" si="12"/>
        <v>3.81</v>
      </c>
      <c r="I353" s="15"/>
      <c r="J353" s="53">
        <f t="shared" si="13"/>
        <v>0</v>
      </c>
    </row>
    <row r="354" spans="1:10" s="67" customFormat="1" ht="130" customHeight="1">
      <c r="A354" s="176" t="s">
        <v>1174</v>
      </c>
      <c r="B354" s="176" t="s">
        <v>1175</v>
      </c>
      <c r="C354" s="76" t="s">
        <v>1174</v>
      </c>
      <c r="D354" s="176" t="s">
        <v>1680</v>
      </c>
      <c r="E354" s="84">
        <v>3</v>
      </c>
      <c r="F354" s="84" t="s">
        <v>1607</v>
      </c>
      <c r="G354" s="177">
        <v>4.1500000000000004</v>
      </c>
      <c r="H354" s="177">
        <f t="shared" si="12"/>
        <v>4.1500000000000004</v>
      </c>
      <c r="I354" s="15"/>
      <c r="J354" s="53">
        <f t="shared" si="13"/>
        <v>0</v>
      </c>
    </row>
    <row r="355" spans="1:10" s="67" customFormat="1" ht="130" customHeight="1">
      <c r="A355" s="176" t="s">
        <v>1104</v>
      </c>
      <c r="B355" s="176" t="s">
        <v>1105</v>
      </c>
      <c r="C355" s="76" t="s">
        <v>1104</v>
      </c>
      <c r="D355" s="176" t="s">
        <v>1681</v>
      </c>
      <c r="E355" s="84">
        <v>3</v>
      </c>
      <c r="F355" s="84" t="s">
        <v>1604</v>
      </c>
      <c r="G355" s="177">
        <v>3.81</v>
      </c>
      <c r="H355" s="177">
        <f t="shared" si="12"/>
        <v>3.81</v>
      </c>
      <c r="I355" s="15"/>
      <c r="J355" s="53">
        <f t="shared" si="13"/>
        <v>0</v>
      </c>
    </row>
    <row r="356" spans="1:10" s="67" customFormat="1" ht="130" customHeight="1">
      <c r="A356" s="176" t="s">
        <v>1106</v>
      </c>
      <c r="B356" s="176" t="s">
        <v>1107</v>
      </c>
      <c r="C356" s="76" t="s">
        <v>1106</v>
      </c>
      <c r="D356" s="176" t="s">
        <v>1682</v>
      </c>
      <c r="E356" s="84">
        <v>3</v>
      </c>
      <c r="F356" s="84" t="s">
        <v>1604</v>
      </c>
      <c r="G356" s="177">
        <v>3.81</v>
      </c>
      <c r="H356" s="177">
        <f t="shared" si="12"/>
        <v>3.81</v>
      </c>
      <c r="I356" s="15"/>
      <c r="J356" s="53">
        <f t="shared" si="13"/>
        <v>0</v>
      </c>
    </row>
    <row r="357" spans="1:10" s="67" customFormat="1" ht="130" customHeight="1">
      <c r="A357" s="176" t="s">
        <v>1160</v>
      </c>
      <c r="B357" s="176" t="s">
        <v>1161</v>
      </c>
      <c r="C357" s="76" t="s">
        <v>1160</v>
      </c>
      <c r="D357" s="176" t="s">
        <v>1683</v>
      </c>
      <c r="E357" s="84">
        <v>3</v>
      </c>
      <c r="F357" s="84" t="s">
        <v>1604</v>
      </c>
      <c r="G357" s="177">
        <v>3.81</v>
      </c>
      <c r="H357" s="177">
        <f t="shared" si="12"/>
        <v>3.81</v>
      </c>
      <c r="I357" s="15"/>
      <c r="J357" s="53">
        <f t="shared" si="13"/>
        <v>0</v>
      </c>
    </row>
    <row r="358" spans="1:10" s="67" customFormat="1" ht="130" customHeight="1">
      <c r="A358" s="176" t="s">
        <v>1156</v>
      </c>
      <c r="B358" s="176" t="s">
        <v>1157</v>
      </c>
      <c r="C358" s="76" t="s">
        <v>1156</v>
      </c>
      <c r="D358" s="176" t="s">
        <v>1684</v>
      </c>
      <c r="E358" s="84">
        <v>3</v>
      </c>
      <c r="F358" s="84" t="s">
        <v>1604</v>
      </c>
      <c r="G358" s="177">
        <v>3.81</v>
      </c>
      <c r="H358" s="177">
        <f t="shared" si="12"/>
        <v>3.81</v>
      </c>
      <c r="I358" s="15"/>
      <c r="J358" s="53">
        <f t="shared" si="13"/>
        <v>0</v>
      </c>
    </row>
    <row r="359" spans="1:10" s="67" customFormat="1" ht="130" customHeight="1">
      <c r="A359" s="176" t="s">
        <v>1118</v>
      </c>
      <c r="B359" s="176" t="s">
        <v>1119</v>
      </c>
      <c r="C359" s="76" t="s">
        <v>1118</v>
      </c>
      <c r="D359" s="176" t="s">
        <v>1685</v>
      </c>
      <c r="E359" s="84">
        <v>3</v>
      </c>
      <c r="F359" s="84" t="s">
        <v>1604</v>
      </c>
      <c r="G359" s="177">
        <v>3.81</v>
      </c>
      <c r="H359" s="177">
        <f t="shared" si="12"/>
        <v>3.81</v>
      </c>
      <c r="I359" s="15"/>
      <c r="J359" s="53">
        <f t="shared" si="13"/>
        <v>0</v>
      </c>
    </row>
    <row r="360" spans="1:10" s="67" customFormat="1" ht="130" customHeight="1">
      <c r="A360" s="176" t="s">
        <v>1172</v>
      </c>
      <c r="B360" s="176" t="s">
        <v>1173</v>
      </c>
      <c r="C360" s="76" t="s">
        <v>1172</v>
      </c>
      <c r="D360" s="176" t="s">
        <v>1686</v>
      </c>
      <c r="E360" s="84">
        <v>3</v>
      </c>
      <c r="F360" s="84" t="s">
        <v>1607</v>
      </c>
      <c r="G360" s="177">
        <v>4.1500000000000004</v>
      </c>
      <c r="H360" s="177">
        <f t="shared" si="12"/>
        <v>4.1500000000000004</v>
      </c>
      <c r="I360" s="15"/>
      <c r="J360" s="53">
        <f t="shared" si="13"/>
        <v>0</v>
      </c>
    </row>
    <row r="361" spans="1:10" s="67" customFormat="1" ht="130" customHeight="1">
      <c r="A361" s="176" t="s">
        <v>1225</v>
      </c>
      <c r="B361" s="176" t="s">
        <v>1226</v>
      </c>
      <c r="C361" s="76" t="s">
        <v>1225</v>
      </c>
      <c r="D361" s="176" t="s">
        <v>1687</v>
      </c>
      <c r="E361" s="84">
        <v>3</v>
      </c>
      <c r="F361" s="84" t="s">
        <v>1600</v>
      </c>
      <c r="G361" s="177">
        <v>4.8899999999999997</v>
      </c>
      <c r="H361" s="177">
        <f t="shared" si="12"/>
        <v>4.8899999999999997</v>
      </c>
      <c r="I361" s="15"/>
      <c r="J361" s="53">
        <f t="shared" si="13"/>
        <v>0</v>
      </c>
    </row>
    <row r="362" spans="1:10" s="67" customFormat="1" ht="130" customHeight="1">
      <c r="A362" s="176" t="s">
        <v>1076</v>
      </c>
      <c r="B362" s="176" t="s">
        <v>1077</v>
      </c>
      <c r="C362" s="76" t="s">
        <v>1076</v>
      </c>
      <c r="D362" s="176" t="s">
        <v>1688</v>
      </c>
      <c r="E362" s="84">
        <v>3</v>
      </c>
      <c r="F362" s="84" t="s">
        <v>1604</v>
      </c>
      <c r="G362" s="177">
        <v>3.81</v>
      </c>
      <c r="H362" s="177">
        <f t="shared" si="12"/>
        <v>3.81</v>
      </c>
      <c r="I362" s="15"/>
      <c r="J362" s="53">
        <f t="shared" si="13"/>
        <v>0</v>
      </c>
    </row>
    <row r="363" spans="1:10" s="67" customFormat="1" ht="130" customHeight="1">
      <c r="A363" s="176" t="s">
        <v>1158</v>
      </c>
      <c r="B363" s="176" t="s">
        <v>1159</v>
      </c>
      <c r="C363" s="76" t="s">
        <v>1158</v>
      </c>
      <c r="D363" s="176" t="s">
        <v>1689</v>
      </c>
      <c r="E363" s="84">
        <v>3</v>
      </c>
      <c r="F363" s="84" t="s">
        <v>1604</v>
      </c>
      <c r="G363" s="177">
        <v>3.81</v>
      </c>
      <c r="H363" s="177">
        <f t="shared" si="12"/>
        <v>3.81</v>
      </c>
      <c r="I363" s="15"/>
      <c r="J363" s="53">
        <f t="shared" si="13"/>
        <v>0</v>
      </c>
    </row>
    <row r="364" spans="1:10" s="67" customFormat="1" ht="130" customHeight="1">
      <c r="A364" s="176" t="s">
        <v>1078</v>
      </c>
      <c r="B364" s="176" t="s">
        <v>1079</v>
      </c>
      <c r="C364" s="76" t="s">
        <v>1078</v>
      </c>
      <c r="D364" s="176" t="s">
        <v>1690</v>
      </c>
      <c r="E364" s="84">
        <v>3</v>
      </c>
      <c r="F364" s="84" t="s">
        <v>1604</v>
      </c>
      <c r="G364" s="177">
        <v>3.81</v>
      </c>
      <c r="H364" s="177">
        <f t="shared" si="12"/>
        <v>3.81</v>
      </c>
      <c r="I364" s="15"/>
      <c r="J364" s="53">
        <f t="shared" si="13"/>
        <v>0</v>
      </c>
    </row>
    <row r="365" spans="1:10" s="67" customFormat="1" ht="130" customHeight="1">
      <c r="A365" s="176" t="s">
        <v>1100</v>
      </c>
      <c r="B365" s="176" t="s">
        <v>1101</v>
      </c>
      <c r="C365" s="76" t="s">
        <v>1100</v>
      </c>
      <c r="D365" s="176" t="s">
        <v>1691</v>
      </c>
      <c r="E365" s="84">
        <v>3</v>
      </c>
      <c r="F365" s="84" t="s">
        <v>1604</v>
      </c>
      <c r="G365" s="177">
        <v>3.81</v>
      </c>
      <c r="H365" s="177">
        <f t="shared" si="12"/>
        <v>3.81</v>
      </c>
      <c r="I365" s="15"/>
      <c r="J365" s="53">
        <f t="shared" si="13"/>
        <v>0</v>
      </c>
    </row>
    <row r="366" spans="1:10" s="67" customFormat="1" ht="130" customHeight="1">
      <c r="A366" s="176" t="s">
        <v>1132</v>
      </c>
      <c r="B366" s="176" t="s">
        <v>1133</v>
      </c>
      <c r="C366" s="76" t="s">
        <v>1132</v>
      </c>
      <c r="D366" s="176" t="s">
        <v>1692</v>
      </c>
      <c r="E366" s="84">
        <v>3</v>
      </c>
      <c r="F366" s="84" t="s">
        <v>1604</v>
      </c>
      <c r="G366" s="177">
        <v>3.81</v>
      </c>
      <c r="H366" s="177">
        <f t="shared" si="12"/>
        <v>3.81</v>
      </c>
      <c r="I366" s="15"/>
      <c r="J366" s="53">
        <f t="shared" si="13"/>
        <v>0</v>
      </c>
    </row>
    <row r="367" spans="1:10" s="67" customFormat="1" ht="130" customHeight="1">
      <c r="A367" s="176" t="s">
        <v>1090</v>
      </c>
      <c r="B367" s="176" t="s">
        <v>1091</v>
      </c>
      <c r="C367" s="76" t="s">
        <v>1090</v>
      </c>
      <c r="D367" s="176" t="s">
        <v>1693</v>
      </c>
      <c r="E367" s="84">
        <v>3</v>
      </c>
      <c r="F367" s="84" t="s">
        <v>1604</v>
      </c>
      <c r="G367" s="177">
        <v>3.81</v>
      </c>
      <c r="H367" s="177">
        <f t="shared" si="12"/>
        <v>3.81</v>
      </c>
      <c r="I367" s="15"/>
      <c r="J367" s="53">
        <f t="shared" si="13"/>
        <v>0</v>
      </c>
    </row>
    <row r="368" spans="1:10" s="67" customFormat="1" ht="130" customHeight="1">
      <c r="A368" s="176" t="s">
        <v>1074</v>
      </c>
      <c r="B368" s="176" t="s">
        <v>1075</v>
      </c>
      <c r="C368" s="76" t="s">
        <v>1074</v>
      </c>
      <c r="D368" s="176" t="s">
        <v>1694</v>
      </c>
      <c r="E368" s="84">
        <v>3</v>
      </c>
      <c r="F368" s="84" t="s">
        <v>1604</v>
      </c>
      <c r="G368" s="177">
        <v>3.81</v>
      </c>
      <c r="H368" s="177">
        <f t="shared" si="12"/>
        <v>3.81</v>
      </c>
      <c r="I368" s="15"/>
      <c r="J368" s="53">
        <f t="shared" si="13"/>
        <v>0</v>
      </c>
    </row>
    <row r="369" spans="1:11" s="67" customFormat="1" ht="130" customHeight="1">
      <c r="A369" s="176" t="s">
        <v>1184</v>
      </c>
      <c r="B369" s="176" t="s">
        <v>1185</v>
      </c>
      <c r="C369" s="76" t="s">
        <v>1184</v>
      </c>
      <c r="D369" s="176" t="s">
        <v>1695</v>
      </c>
      <c r="E369" s="84">
        <v>3</v>
      </c>
      <c r="F369" s="84" t="s">
        <v>1607</v>
      </c>
      <c r="G369" s="177">
        <v>4.1500000000000004</v>
      </c>
      <c r="H369" s="177">
        <f t="shared" si="12"/>
        <v>4.1500000000000004</v>
      </c>
      <c r="I369" s="15"/>
      <c r="J369" s="53">
        <f t="shared" si="13"/>
        <v>0</v>
      </c>
    </row>
    <row r="370" spans="1:11" s="67" customFormat="1" ht="130" customHeight="1">
      <c r="A370" s="176" t="s">
        <v>1221</v>
      </c>
      <c r="B370" s="176" t="s">
        <v>1222</v>
      </c>
      <c r="C370" s="76" t="s">
        <v>1221</v>
      </c>
      <c r="D370" s="176" t="s">
        <v>1696</v>
      </c>
      <c r="E370" s="84">
        <v>3</v>
      </c>
      <c r="F370" s="84" t="s">
        <v>1600</v>
      </c>
      <c r="G370" s="177">
        <v>4.8899999999999997</v>
      </c>
      <c r="H370" s="177">
        <f t="shared" si="12"/>
        <v>4.8899999999999997</v>
      </c>
      <c r="I370" s="15"/>
      <c r="J370" s="53">
        <f t="shared" si="13"/>
        <v>0</v>
      </c>
    </row>
    <row r="371" spans="1:11" s="67" customFormat="1" ht="130" customHeight="1">
      <c r="A371" s="176" t="s">
        <v>1180</v>
      </c>
      <c r="B371" s="176" t="s">
        <v>1181</v>
      </c>
      <c r="C371" s="76" t="s">
        <v>1180</v>
      </c>
      <c r="D371" s="176" t="s">
        <v>1697</v>
      </c>
      <c r="E371" s="84">
        <v>3</v>
      </c>
      <c r="F371" s="84" t="s">
        <v>1607</v>
      </c>
      <c r="G371" s="177">
        <v>4.1500000000000004</v>
      </c>
      <c r="H371" s="177">
        <f t="shared" si="12"/>
        <v>4.1500000000000004</v>
      </c>
      <c r="I371" s="15"/>
      <c r="J371" s="53">
        <f t="shared" si="13"/>
        <v>0</v>
      </c>
    </row>
    <row r="372" spans="1:11" s="67" customFormat="1" ht="130" customHeight="1">
      <c r="A372" s="176" t="s">
        <v>1168</v>
      </c>
      <c r="B372" s="176" t="s">
        <v>1169</v>
      </c>
      <c r="C372" s="76" t="s">
        <v>1168</v>
      </c>
      <c r="D372" s="176" t="s">
        <v>1698</v>
      </c>
      <c r="E372" s="84">
        <v>3</v>
      </c>
      <c r="F372" s="84" t="s">
        <v>1607</v>
      </c>
      <c r="G372" s="177">
        <v>4.1500000000000004</v>
      </c>
      <c r="H372" s="177">
        <f t="shared" si="12"/>
        <v>4.1500000000000004</v>
      </c>
      <c r="I372" s="15"/>
      <c r="J372" s="53">
        <f t="shared" si="13"/>
        <v>0</v>
      </c>
    </row>
    <row r="373" spans="1:11" s="67" customFormat="1" ht="130" customHeight="1">
      <c r="A373" s="176" t="s">
        <v>1120</v>
      </c>
      <c r="B373" s="176" t="s">
        <v>1121</v>
      </c>
      <c r="C373" s="76" t="s">
        <v>1120</v>
      </c>
      <c r="D373" s="176" t="s">
        <v>1699</v>
      </c>
      <c r="E373" s="84">
        <v>3</v>
      </c>
      <c r="F373" s="84" t="s">
        <v>1604</v>
      </c>
      <c r="G373" s="177">
        <v>3.81</v>
      </c>
      <c r="H373" s="177">
        <f t="shared" si="12"/>
        <v>3.81</v>
      </c>
      <c r="I373" s="15"/>
      <c r="J373" s="53">
        <f t="shared" si="13"/>
        <v>0</v>
      </c>
    </row>
    <row r="374" spans="1:11" s="67" customFormat="1" ht="130" customHeight="1">
      <c r="A374" s="176" t="s">
        <v>1080</v>
      </c>
      <c r="B374" s="176" t="s">
        <v>1081</v>
      </c>
      <c r="C374" s="76" t="s">
        <v>1080</v>
      </c>
      <c r="D374" s="176" t="s">
        <v>1700</v>
      </c>
      <c r="E374" s="84">
        <v>3</v>
      </c>
      <c r="F374" s="84" t="s">
        <v>1604</v>
      </c>
      <c r="G374" s="177">
        <v>3.81</v>
      </c>
      <c r="H374" s="177">
        <f t="shared" si="12"/>
        <v>3.81</v>
      </c>
      <c r="I374" s="15"/>
      <c r="J374" s="53">
        <f t="shared" si="13"/>
        <v>0</v>
      </c>
    </row>
    <row r="375" spans="1:11" s="67" customFormat="1" ht="130" customHeight="1">
      <c r="A375" s="176" t="s">
        <v>1130</v>
      </c>
      <c r="B375" s="176" t="s">
        <v>1131</v>
      </c>
      <c r="C375" s="76" t="s">
        <v>1130</v>
      </c>
      <c r="D375" s="176" t="s">
        <v>1701</v>
      </c>
      <c r="E375" s="84">
        <v>3</v>
      </c>
      <c r="F375" s="84" t="s">
        <v>1604</v>
      </c>
      <c r="G375" s="177">
        <v>3.81</v>
      </c>
      <c r="H375" s="177">
        <f t="shared" si="12"/>
        <v>3.81</v>
      </c>
      <c r="I375" s="15"/>
      <c r="J375" s="53">
        <f t="shared" si="13"/>
        <v>0</v>
      </c>
    </row>
    <row r="376" spans="1:11" s="67" customFormat="1" ht="130" customHeight="1">
      <c r="A376" s="176" t="s">
        <v>1122</v>
      </c>
      <c r="B376" s="176" t="s">
        <v>1123</v>
      </c>
      <c r="C376" s="76" t="s">
        <v>1122</v>
      </c>
      <c r="D376" s="176" t="s">
        <v>1702</v>
      </c>
      <c r="E376" s="84">
        <v>3</v>
      </c>
      <c r="F376" s="84" t="s">
        <v>1604</v>
      </c>
      <c r="G376" s="177">
        <v>3.81</v>
      </c>
      <c r="H376" s="177">
        <f t="shared" si="12"/>
        <v>3.81</v>
      </c>
      <c r="I376" s="15"/>
      <c r="J376" s="53">
        <f t="shared" si="13"/>
        <v>0</v>
      </c>
    </row>
    <row r="377" spans="1:11" s="67" customFormat="1" ht="130" customHeight="1">
      <c r="A377" s="176" t="s">
        <v>1094</v>
      </c>
      <c r="B377" s="176" t="s">
        <v>1095</v>
      </c>
      <c r="C377" s="76" t="s">
        <v>1094</v>
      </c>
      <c r="D377" s="176" t="s">
        <v>1703</v>
      </c>
      <c r="E377" s="84">
        <v>3</v>
      </c>
      <c r="F377" s="84" t="s">
        <v>1604</v>
      </c>
      <c r="G377" s="177">
        <v>3.81</v>
      </c>
      <c r="H377" s="177">
        <f t="shared" si="12"/>
        <v>3.81</v>
      </c>
      <c r="I377" s="15"/>
      <c r="J377" s="53">
        <f t="shared" si="13"/>
        <v>0</v>
      </c>
    </row>
    <row r="378" spans="1:11" s="67" customFormat="1" ht="130" customHeight="1">
      <c r="A378" s="176" t="s">
        <v>1112</v>
      </c>
      <c r="B378" s="176" t="s">
        <v>1113</v>
      </c>
      <c r="C378" s="76" t="s">
        <v>1112</v>
      </c>
      <c r="D378" s="176" t="s">
        <v>1704</v>
      </c>
      <c r="E378" s="84">
        <v>3</v>
      </c>
      <c r="F378" s="84" t="s">
        <v>1604</v>
      </c>
      <c r="G378" s="177">
        <v>3.81</v>
      </c>
      <c r="H378" s="177">
        <f t="shared" si="12"/>
        <v>3.81</v>
      </c>
      <c r="I378" s="15"/>
      <c r="J378" s="53">
        <f t="shared" si="13"/>
        <v>0</v>
      </c>
    </row>
    <row r="379" spans="1:11" s="67" customFormat="1" ht="130" customHeight="1">
      <c r="A379" s="176" t="s">
        <v>1108</v>
      </c>
      <c r="B379" s="176" t="s">
        <v>1109</v>
      </c>
      <c r="C379" s="76" t="s">
        <v>1108</v>
      </c>
      <c r="D379" s="176" t="s">
        <v>1705</v>
      </c>
      <c r="E379" s="84">
        <v>3</v>
      </c>
      <c r="F379" s="84" t="s">
        <v>1604</v>
      </c>
      <c r="G379" s="177">
        <v>3.81</v>
      </c>
      <c r="H379" s="177">
        <f t="shared" si="12"/>
        <v>3.81</v>
      </c>
      <c r="I379" s="15"/>
      <c r="J379" s="53">
        <f t="shared" si="13"/>
        <v>0</v>
      </c>
    </row>
    <row r="380" spans="1:11" s="67" customFormat="1" ht="130" customHeight="1">
      <c r="A380" s="176" t="s">
        <v>1096</v>
      </c>
      <c r="B380" s="176" t="s">
        <v>1097</v>
      </c>
      <c r="C380" s="76" t="s">
        <v>1096</v>
      </c>
      <c r="D380" s="176" t="s">
        <v>1706</v>
      </c>
      <c r="E380" s="84">
        <v>3</v>
      </c>
      <c r="F380" s="84" t="s">
        <v>1604</v>
      </c>
      <c r="G380" s="177">
        <v>3.81</v>
      </c>
      <c r="H380" s="177">
        <f t="shared" si="12"/>
        <v>3.81</v>
      </c>
      <c r="I380" s="15"/>
      <c r="J380" s="53">
        <f t="shared" si="13"/>
        <v>0</v>
      </c>
    </row>
    <row r="381" spans="1:11" s="67" customFormat="1" ht="130" customHeight="1">
      <c r="A381" s="176" t="s">
        <v>1098</v>
      </c>
      <c r="B381" s="176" t="s">
        <v>1099</v>
      </c>
      <c r="C381" s="76" t="s">
        <v>1098</v>
      </c>
      <c r="D381" s="176" t="s">
        <v>1707</v>
      </c>
      <c r="E381" s="84">
        <v>3</v>
      </c>
      <c r="F381" s="84" t="s">
        <v>1604</v>
      </c>
      <c r="G381" s="177">
        <v>3.81</v>
      </c>
      <c r="H381" s="177">
        <f t="shared" si="12"/>
        <v>3.81</v>
      </c>
      <c r="I381" s="15"/>
      <c r="J381" s="53">
        <f t="shared" si="13"/>
        <v>0</v>
      </c>
    </row>
    <row r="382" spans="1:11" s="67" customFormat="1" ht="130" customHeight="1">
      <c r="A382" s="176" t="s">
        <v>1102</v>
      </c>
      <c r="B382" s="176" t="s">
        <v>1103</v>
      </c>
      <c r="C382" s="76" t="s">
        <v>1102</v>
      </c>
      <c r="D382" s="176" t="s">
        <v>1708</v>
      </c>
      <c r="E382" s="84">
        <v>3</v>
      </c>
      <c r="F382" s="84" t="s">
        <v>1604</v>
      </c>
      <c r="G382" s="177">
        <v>3.81</v>
      </c>
      <c r="H382" s="177">
        <f t="shared" si="12"/>
        <v>3.81</v>
      </c>
      <c r="I382" s="15"/>
      <c r="J382" s="53">
        <f t="shared" si="13"/>
        <v>0</v>
      </c>
    </row>
    <row r="383" spans="1:11" s="67" customFormat="1" ht="130" customHeight="1">
      <c r="A383" s="192" t="s">
        <v>1465</v>
      </c>
      <c r="B383" s="180" t="s">
        <v>1166</v>
      </c>
      <c r="C383" s="191" t="s">
        <v>1465</v>
      </c>
      <c r="D383" s="180" t="s">
        <v>1709</v>
      </c>
      <c r="E383" s="182">
        <v>3</v>
      </c>
      <c r="F383" s="182" t="s">
        <v>1604</v>
      </c>
      <c r="G383" s="183">
        <v>3.81</v>
      </c>
      <c r="H383" s="183">
        <f t="shared" si="12"/>
        <v>3.81</v>
      </c>
      <c r="I383" s="184"/>
      <c r="J383" s="185">
        <f t="shared" si="13"/>
        <v>0</v>
      </c>
      <c r="K383" s="187" t="s">
        <v>1446</v>
      </c>
    </row>
    <row r="384" spans="1:11" s="67" customFormat="1" ht="130" customHeight="1">
      <c r="A384" s="176" t="s">
        <v>1084</v>
      </c>
      <c r="B384" s="176" t="s">
        <v>1085</v>
      </c>
      <c r="C384" s="76" t="s">
        <v>1084</v>
      </c>
      <c r="D384" s="176" t="s">
        <v>1710</v>
      </c>
      <c r="E384" s="84">
        <v>3</v>
      </c>
      <c r="F384" s="84" t="s">
        <v>1604</v>
      </c>
      <c r="G384" s="177">
        <v>3.81</v>
      </c>
      <c r="H384" s="177">
        <f t="shared" si="12"/>
        <v>3.81</v>
      </c>
      <c r="I384" s="15"/>
      <c r="J384" s="53">
        <f t="shared" si="13"/>
        <v>0</v>
      </c>
    </row>
    <row r="385" spans="1:11" s="67" customFormat="1" ht="130" customHeight="1">
      <c r="A385" s="189" t="s">
        <v>1466</v>
      </c>
      <c r="B385" s="180" t="s">
        <v>1167</v>
      </c>
      <c r="C385" s="191" t="s">
        <v>1466</v>
      </c>
      <c r="D385" s="180" t="s">
        <v>1711</v>
      </c>
      <c r="E385" s="182">
        <v>3</v>
      </c>
      <c r="F385" s="182" t="s">
        <v>1604</v>
      </c>
      <c r="G385" s="183">
        <v>3.81</v>
      </c>
      <c r="H385" s="183">
        <f t="shared" si="12"/>
        <v>3.81</v>
      </c>
      <c r="I385" s="184"/>
      <c r="J385" s="185">
        <f t="shared" si="13"/>
        <v>0</v>
      </c>
      <c r="K385" s="187" t="s">
        <v>1446</v>
      </c>
    </row>
    <row r="386" spans="1:11" s="67" customFormat="1" ht="130" customHeight="1">
      <c r="A386" s="189" t="s">
        <v>1467</v>
      </c>
      <c r="B386" s="180" t="s">
        <v>1239</v>
      </c>
      <c r="C386" s="191" t="s">
        <v>1467</v>
      </c>
      <c r="D386" s="180" t="s">
        <v>1712</v>
      </c>
      <c r="E386" s="182">
        <v>3</v>
      </c>
      <c r="F386" s="182" t="s">
        <v>1600</v>
      </c>
      <c r="G386" s="183">
        <v>4.8899999999999997</v>
      </c>
      <c r="H386" s="183">
        <f t="shared" si="12"/>
        <v>4.8899999999999997</v>
      </c>
      <c r="I386" s="184"/>
      <c r="J386" s="185">
        <f t="shared" si="13"/>
        <v>0</v>
      </c>
      <c r="K386" s="187" t="s">
        <v>1446</v>
      </c>
    </row>
    <row r="387" spans="1:11" s="67" customFormat="1" ht="130" customHeight="1">
      <c r="A387" s="176" t="s">
        <v>1082</v>
      </c>
      <c r="B387" s="176" t="s">
        <v>1083</v>
      </c>
      <c r="C387" s="76" t="s">
        <v>1082</v>
      </c>
      <c r="D387" s="176" t="s">
        <v>1713</v>
      </c>
      <c r="E387" s="84">
        <v>3</v>
      </c>
      <c r="F387" s="84" t="s">
        <v>1604</v>
      </c>
      <c r="G387" s="177">
        <v>3.81</v>
      </c>
      <c r="H387" s="177">
        <f t="shared" si="12"/>
        <v>3.81</v>
      </c>
      <c r="I387" s="15"/>
      <c r="J387" s="53">
        <f t="shared" si="13"/>
        <v>0</v>
      </c>
    </row>
    <row r="388" spans="1:11" s="67" customFormat="1" ht="130" customHeight="1">
      <c r="A388" s="176" t="s">
        <v>1126</v>
      </c>
      <c r="B388" s="176" t="s">
        <v>1127</v>
      </c>
      <c r="C388" s="76" t="s">
        <v>1126</v>
      </c>
      <c r="D388" s="176" t="s">
        <v>1714</v>
      </c>
      <c r="E388" s="84">
        <v>3</v>
      </c>
      <c r="F388" s="84" t="s">
        <v>1604</v>
      </c>
      <c r="G388" s="177">
        <v>3.81</v>
      </c>
      <c r="H388" s="177">
        <f t="shared" si="12"/>
        <v>3.81</v>
      </c>
      <c r="I388" s="15"/>
      <c r="J388" s="53">
        <f t="shared" si="13"/>
        <v>0</v>
      </c>
    </row>
    <row r="389" spans="1:11" s="67" customFormat="1" ht="130" customHeight="1">
      <c r="A389" s="178"/>
      <c r="B389" s="157"/>
      <c r="C389" s="156"/>
      <c r="D389" s="154" t="s">
        <v>1472</v>
      </c>
      <c r="E389" s="157"/>
      <c r="F389" s="194"/>
      <c r="G389" s="179"/>
      <c r="H389" s="195"/>
      <c r="I389" s="158"/>
      <c r="J389" s="196"/>
    </row>
    <row r="390" spans="1:11" s="67" customFormat="1" ht="130" customHeight="1">
      <c r="A390" s="176" t="s">
        <v>1427</v>
      </c>
      <c r="B390" s="176" t="s">
        <v>1428</v>
      </c>
      <c r="C390" s="76" t="s">
        <v>1427</v>
      </c>
      <c r="D390" s="176" t="s">
        <v>1715</v>
      </c>
      <c r="E390" s="84">
        <v>1</v>
      </c>
      <c r="F390" s="84" t="s">
        <v>1598</v>
      </c>
      <c r="G390" s="177">
        <v>9.33</v>
      </c>
      <c r="H390" s="177">
        <f t="shared" si="12"/>
        <v>9.33</v>
      </c>
      <c r="I390" s="15"/>
      <c r="J390" s="53">
        <f t="shared" si="13"/>
        <v>0</v>
      </c>
    </row>
    <row r="391" spans="1:11" s="67" customFormat="1" ht="130" customHeight="1">
      <c r="A391" s="176" t="s">
        <v>1357</v>
      </c>
      <c r="B391" s="176" t="s">
        <v>1358</v>
      </c>
      <c r="C391" s="76" t="s">
        <v>1357</v>
      </c>
      <c r="D391" s="176" t="s">
        <v>1716</v>
      </c>
      <c r="E391" s="84">
        <v>1</v>
      </c>
      <c r="F391" s="84" t="s">
        <v>1604</v>
      </c>
      <c r="G391" s="177">
        <v>5.49</v>
      </c>
      <c r="H391" s="177">
        <f t="shared" si="12"/>
        <v>5.49</v>
      </c>
      <c r="I391" s="15"/>
      <c r="J391" s="53">
        <f t="shared" si="13"/>
        <v>0</v>
      </c>
    </row>
    <row r="392" spans="1:11" s="67" customFormat="1" ht="130" customHeight="1">
      <c r="A392" s="176" t="s">
        <v>1365</v>
      </c>
      <c r="B392" s="176" t="s">
        <v>1366</v>
      </c>
      <c r="C392" s="76" t="s">
        <v>1365</v>
      </c>
      <c r="D392" s="176" t="s">
        <v>1717</v>
      </c>
      <c r="E392" s="84">
        <v>1</v>
      </c>
      <c r="F392" s="84" t="s">
        <v>1604</v>
      </c>
      <c r="G392" s="177">
        <v>5.49</v>
      </c>
      <c r="H392" s="177">
        <f t="shared" si="12"/>
        <v>5.49</v>
      </c>
      <c r="I392" s="15"/>
      <c r="J392" s="53">
        <f t="shared" si="13"/>
        <v>0</v>
      </c>
    </row>
    <row r="393" spans="1:11" s="67" customFormat="1" ht="130" customHeight="1">
      <c r="A393" s="176" t="s">
        <v>1347</v>
      </c>
      <c r="B393" s="176" t="s">
        <v>1348</v>
      </c>
      <c r="C393" s="76" t="s">
        <v>1347</v>
      </c>
      <c r="D393" s="176" t="s">
        <v>1718</v>
      </c>
      <c r="E393" s="84">
        <v>1</v>
      </c>
      <c r="F393" s="84" t="s">
        <v>1604</v>
      </c>
      <c r="G393" s="177">
        <v>5.49</v>
      </c>
      <c r="H393" s="177">
        <f t="shared" si="12"/>
        <v>5.49</v>
      </c>
      <c r="I393" s="15"/>
      <c r="J393" s="53">
        <f t="shared" si="13"/>
        <v>0</v>
      </c>
    </row>
    <row r="394" spans="1:11" s="67" customFormat="1" ht="130" customHeight="1">
      <c r="A394" s="176" t="s">
        <v>1415</v>
      </c>
      <c r="B394" s="176" t="s">
        <v>1416</v>
      </c>
      <c r="C394" s="76" t="s">
        <v>1415</v>
      </c>
      <c r="D394" s="176" t="s">
        <v>1719</v>
      </c>
      <c r="E394" s="84">
        <v>1</v>
      </c>
      <c r="F394" s="84" t="s">
        <v>1600</v>
      </c>
      <c r="G394" s="177">
        <v>7.12</v>
      </c>
      <c r="H394" s="177">
        <f t="shared" si="12"/>
        <v>7.12</v>
      </c>
      <c r="I394" s="15"/>
      <c r="J394" s="53">
        <f t="shared" si="13"/>
        <v>0</v>
      </c>
    </row>
    <row r="395" spans="1:11" s="67" customFormat="1" ht="130" customHeight="1">
      <c r="A395" s="176" t="s">
        <v>1307</v>
      </c>
      <c r="B395" s="176" t="s">
        <v>1308</v>
      </c>
      <c r="C395" s="76" t="s">
        <v>1307</v>
      </c>
      <c r="D395" s="176" t="s">
        <v>1720</v>
      </c>
      <c r="E395" s="84">
        <v>1</v>
      </c>
      <c r="F395" s="84" t="s">
        <v>1604</v>
      </c>
      <c r="G395" s="177">
        <v>5.49</v>
      </c>
      <c r="H395" s="177">
        <f t="shared" si="12"/>
        <v>5.49</v>
      </c>
      <c r="I395" s="15"/>
      <c r="J395" s="53">
        <f t="shared" si="13"/>
        <v>0</v>
      </c>
    </row>
    <row r="396" spans="1:11" s="67" customFormat="1" ht="130" customHeight="1">
      <c r="A396" s="176" t="s">
        <v>1367</v>
      </c>
      <c r="B396" s="176" t="s">
        <v>1368</v>
      </c>
      <c r="C396" s="76" t="s">
        <v>1367</v>
      </c>
      <c r="D396" s="176" t="s">
        <v>1721</v>
      </c>
      <c r="E396" s="84">
        <v>1</v>
      </c>
      <c r="F396" s="84" t="s">
        <v>1604</v>
      </c>
      <c r="G396" s="177">
        <v>5.49</v>
      </c>
      <c r="H396" s="177">
        <f t="shared" si="12"/>
        <v>5.49</v>
      </c>
      <c r="I396" s="15"/>
      <c r="J396" s="53">
        <f t="shared" si="13"/>
        <v>0</v>
      </c>
    </row>
    <row r="397" spans="1:11" s="67" customFormat="1" ht="130" customHeight="1">
      <c r="A397" s="176" t="s">
        <v>1313</v>
      </c>
      <c r="B397" s="176" t="s">
        <v>1314</v>
      </c>
      <c r="C397" s="76" t="s">
        <v>1313</v>
      </c>
      <c r="D397" s="176" t="s">
        <v>1722</v>
      </c>
      <c r="E397" s="84">
        <v>1</v>
      </c>
      <c r="F397" s="84" t="s">
        <v>1604</v>
      </c>
      <c r="G397" s="177">
        <v>5.49</v>
      </c>
      <c r="H397" s="177">
        <f t="shared" si="12"/>
        <v>5.49</v>
      </c>
      <c r="I397" s="15"/>
      <c r="J397" s="53">
        <f t="shared" si="13"/>
        <v>0</v>
      </c>
    </row>
    <row r="398" spans="1:11" s="67" customFormat="1" ht="130" customHeight="1">
      <c r="A398" s="176" t="s">
        <v>1359</v>
      </c>
      <c r="B398" s="176" t="s">
        <v>1360</v>
      </c>
      <c r="C398" s="76" t="s">
        <v>1359</v>
      </c>
      <c r="D398" s="176" t="s">
        <v>1723</v>
      </c>
      <c r="E398" s="84">
        <v>1</v>
      </c>
      <c r="F398" s="84" t="s">
        <v>1604</v>
      </c>
      <c r="G398" s="177">
        <v>5.49</v>
      </c>
      <c r="H398" s="177">
        <f t="shared" si="12"/>
        <v>5.49</v>
      </c>
      <c r="I398" s="15"/>
      <c r="J398" s="53">
        <f t="shared" si="13"/>
        <v>0</v>
      </c>
    </row>
    <row r="399" spans="1:11" s="67" customFormat="1" ht="130" customHeight="1">
      <c r="A399" s="176" t="s">
        <v>1363</v>
      </c>
      <c r="B399" s="176" t="s">
        <v>1364</v>
      </c>
      <c r="C399" s="76" t="s">
        <v>1363</v>
      </c>
      <c r="D399" s="176" t="s">
        <v>1724</v>
      </c>
      <c r="E399" s="84">
        <v>1</v>
      </c>
      <c r="F399" s="84" t="s">
        <v>1604</v>
      </c>
      <c r="G399" s="177">
        <v>5.49</v>
      </c>
      <c r="H399" s="177">
        <f t="shared" si="12"/>
        <v>5.49</v>
      </c>
      <c r="I399" s="15"/>
      <c r="J399" s="53">
        <f t="shared" si="13"/>
        <v>0</v>
      </c>
    </row>
    <row r="400" spans="1:11" s="67" customFormat="1" ht="130" customHeight="1">
      <c r="A400" s="176" t="s">
        <v>1429</v>
      </c>
      <c r="B400" s="176" t="s">
        <v>1430</v>
      </c>
      <c r="C400" s="76" t="s">
        <v>1429</v>
      </c>
      <c r="D400" s="176" t="s">
        <v>1725</v>
      </c>
      <c r="E400" s="84">
        <v>1</v>
      </c>
      <c r="F400" s="84" t="s">
        <v>1598</v>
      </c>
      <c r="G400" s="177">
        <v>9.33</v>
      </c>
      <c r="H400" s="177">
        <f t="shared" si="12"/>
        <v>9.33</v>
      </c>
      <c r="I400" s="15"/>
      <c r="J400" s="53">
        <f t="shared" si="13"/>
        <v>0</v>
      </c>
    </row>
    <row r="401" spans="1:10" s="67" customFormat="1" ht="130" customHeight="1">
      <c r="A401" s="176" t="s">
        <v>1361</v>
      </c>
      <c r="B401" s="176" t="s">
        <v>1362</v>
      </c>
      <c r="C401" s="76" t="s">
        <v>1361</v>
      </c>
      <c r="D401" s="176" t="s">
        <v>1726</v>
      </c>
      <c r="E401" s="84">
        <v>1</v>
      </c>
      <c r="F401" s="84" t="s">
        <v>1604</v>
      </c>
      <c r="G401" s="177">
        <v>5.49</v>
      </c>
      <c r="H401" s="177">
        <f t="shared" si="12"/>
        <v>5.49</v>
      </c>
      <c r="I401" s="15"/>
      <c r="J401" s="53">
        <f t="shared" si="13"/>
        <v>0</v>
      </c>
    </row>
    <row r="402" spans="1:10" s="67" customFormat="1" ht="130" customHeight="1">
      <c r="A402" s="176" t="s">
        <v>1399</v>
      </c>
      <c r="B402" s="176" t="s">
        <v>1400</v>
      </c>
      <c r="C402" s="76" t="s">
        <v>1399</v>
      </c>
      <c r="D402" s="176" t="s">
        <v>1727</v>
      </c>
      <c r="E402" s="84">
        <v>1</v>
      </c>
      <c r="F402" s="84" t="s">
        <v>1600</v>
      </c>
      <c r="G402" s="177">
        <v>7.12</v>
      </c>
      <c r="H402" s="177">
        <f t="shared" si="12"/>
        <v>7.12</v>
      </c>
      <c r="I402" s="15"/>
      <c r="J402" s="53">
        <f t="shared" si="13"/>
        <v>0</v>
      </c>
    </row>
    <row r="403" spans="1:10" s="67" customFormat="1" ht="130" customHeight="1">
      <c r="A403" s="176" t="s">
        <v>1295</v>
      </c>
      <c r="B403" s="176" t="s">
        <v>1296</v>
      </c>
      <c r="C403" s="76" t="s">
        <v>1295</v>
      </c>
      <c r="D403" s="176" t="s">
        <v>1728</v>
      </c>
      <c r="E403" s="84">
        <v>1</v>
      </c>
      <c r="F403" s="84" t="s">
        <v>1604</v>
      </c>
      <c r="G403" s="177">
        <v>5.49</v>
      </c>
      <c r="H403" s="177">
        <f t="shared" si="12"/>
        <v>5.49</v>
      </c>
      <c r="I403" s="15"/>
      <c r="J403" s="53">
        <f t="shared" si="13"/>
        <v>0</v>
      </c>
    </row>
    <row r="404" spans="1:10" s="67" customFormat="1" ht="130" customHeight="1">
      <c r="A404" s="176" t="s">
        <v>1401</v>
      </c>
      <c r="B404" s="176" t="s">
        <v>1402</v>
      </c>
      <c r="C404" s="76" t="s">
        <v>1401</v>
      </c>
      <c r="D404" s="176" t="s">
        <v>1729</v>
      </c>
      <c r="E404" s="84">
        <v>1</v>
      </c>
      <c r="F404" s="84" t="s">
        <v>1600</v>
      </c>
      <c r="G404" s="177">
        <v>7.12</v>
      </c>
      <c r="H404" s="177">
        <f t="shared" ref="H404:H458" si="14">G404*(1-$B$9)</f>
        <v>7.12</v>
      </c>
      <c r="I404" s="15"/>
      <c r="J404" s="53">
        <f t="shared" ref="J404:J458" si="15">H404*I404</f>
        <v>0</v>
      </c>
    </row>
    <row r="405" spans="1:10" s="67" customFormat="1" ht="130" customHeight="1">
      <c r="A405" s="176" t="s">
        <v>1407</v>
      </c>
      <c r="B405" s="176" t="s">
        <v>1408</v>
      </c>
      <c r="C405" s="76" t="s">
        <v>1407</v>
      </c>
      <c r="D405" s="176" t="s">
        <v>1730</v>
      </c>
      <c r="E405" s="84">
        <v>1</v>
      </c>
      <c r="F405" s="84" t="s">
        <v>1600</v>
      </c>
      <c r="G405" s="177">
        <v>7.12</v>
      </c>
      <c r="H405" s="177">
        <f t="shared" si="14"/>
        <v>7.12</v>
      </c>
      <c r="I405" s="15"/>
      <c r="J405" s="53">
        <f t="shared" si="15"/>
        <v>0</v>
      </c>
    </row>
    <row r="406" spans="1:10" s="67" customFormat="1" ht="130" customHeight="1">
      <c r="A406" s="176" t="s">
        <v>1431</v>
      </c>
      <c r="B406" s="176" t="s">
        <v>1432</v>
      </c>
      <c r="C406" s="76" t="s">
        <v>1431</v>
      </c>
      <c r="D406" s="176" t="s">
        <v>1731</v>
      </c>
      <c r="E406" s="84">
        <v>1</v>
      </c>
      <c r="F406" s="84" t="s">
        <v>1598</v>
      </c>
      <c r="G406" s="177">
        <v>9.33</v>
      </c>
      <c r="H406" s="177">
        <f t="shared" si="14"/>
        <v>9.33</v>
      </c>
      <c r="I406" s="15"/>
      <c r="J406" s="53">
        <f t="shared" si="15"/>
        <v>0</v>
      </c>
    </row>
    <row r="407" spans="1:10" s="67" customFormat="1" ht="130" customHeight="1">
      <c r="A407" s="176" t="s">
        <v>1381</v>
      </c>
      <c r="B407" s="176" t="s">
        <v>1382</v>
      </c>
      <c r="C407" s="76" t="s">
        <v>1381</v>
      </c>
      <c r="D407" s="176" t="s">
        <v>1732</v>
      </c>
      <c r="E407" s="84">
        <v>1</v>
      </c>
      <c r="F407" s="84" t="s">
        <v>1607</v>
      </c>
      <c r="G407" s="177">
        <v>6.16</v>
      </c>
      <c r="H407" s="177">
        <f t="shared" si="14"/>
        <v>6.16</v>
      </c>
      <c r="I407" s="15"/>
      <c r="J407" s="53">
        <f t="shared" si="15"/>
        <v>0</v>
      </c>
    </row>
    <row r="408" spans="1:10" s="67" customFormat="1" ht="130" customHeight="1">
      <c r="A408" s="176" t="s">
        <v>1411</v>
      </c>
      <c r="B408" s="176" t="s">
        <v>1412</v>
      </c>
      <c r="C408" s="76" t="s">
        <v>1411</v>
      </c>
      <c r="D408" s="176" t="s">
        <v>1733</v>
      </c>
      <c r="E408" s="84">
        <v>1</v>
      </c>
      <c r="F408" s="84" t="s">
        <v>1600</v>
      </c>
      <c r="G408" s="177">
        <v>7.12</v>
      </c>
      <c r="H408" s="177">
        <f t="shared" si="14"/>
        <v>7.12</v>
      </c>
      <c r="I408" s="15"/>
      <c r="J408" s="53">
        <f t="shared" si="15"/>
        <v>0</v>
      </c>
    </row>
    <row r="409" spans="1:10" s="67" customFormat="1" ht="130" customHeight="1">
      <c r="A409" s="176" t="s">
        <v>1403</v>
      </c>
      <c r="B409" s="176" t="s">
        <v>1404</v>
      </c>
      <c r="C409" s="76" t="s">
        <v>1403</v>
      </c>
      <c r="D409" s="176" t="s">
        <v>1734</v>
      </c>
      <c r="E409" s="84">
        <v>1</v>
      </c>
      <c r="F409" s="84" t="s">
        <v>1600</v>
      </c>
      <c r="G409" s="177">
        <v>7.12</v>
      </c>
      <c r="H409" s="177">
        <f t="shared" si="14"/>
        <v>7.12</v>
      </c>
      <c r="I409" s="15"/>
      <c r="J409" s="53">
        <f t="shared" si="15"/>
        <v>0</v>
      </c>
    </row>
    <row r="410" spans="1:10" s="67" customFormat="1" ht="130" customHeight="1">
      <c r="A410" s="176" t="s">
        <v>1425</v>
      </c>
      <c r="B410" s="176" t="s">
        <v>1426</v>
      </c>
      <c r="C410" s="76" t="s">
        <v>1425</v>
      </c>
      <c r="D410" s="176" t="s">
        <v>1735</v>
      </c>
      <c r="E410" s="84">
        <v>1</v>
      </c>
      <c r="F410" s="84" t="s">
        <v>1598</v>
      </c>
      <c r="G410" s="177">
        <v>9.33</v>
      </c>
      <c r="H410" s="177">
        <f t="shared" si="14"/>
        <v>9.33</v>
      </c>
      <c r="I410" s="15"/>
      <c r="J410" s="53">
        <f t="shared" si="15"/>
        <v>0</v>
      </c>
    </row>
    <row r="411" spans="1:10" s="67" customFormat="1" ht="130" customHeight="1">
      <c r="A411" s="176" t="s">
        <v>1405</v>
      </c>
      <c r="B411" s="176" t="s">
        <v>1406</v>
      </c>
      <c r="C411" s="76" t="s">
        <v>1405</v>
      </c>
      <c r="D411" s="176" t="s">
        <v>1736</v>
      </c>
      <c r="E411" s="84">
        <v>1</v>
      </c>
      <c r="F411" s="84" t="s">
        <v>1600</v>
      </c>
      <c r="G411" s="177">
        <v>7.12</v>
      </c>
      <c r="H411" s="177">
        <f t="shared" si="14"/>
        <v>7.12</v>
      </c>
      <c r="I411" s="15"/>
      <c r="J411" s="53">
        <f t="shared" si="15"/>
        <v>0</v>
      </c>
    </row>
    <row r="412" spans="1:10" s="67" customFormat="1" ht="130" customHeight="1">
      <c r="A412" s="176" t="s">
        <v>1389</v>
      </c>
      <c r="B412" s="176" t="s">
        <v>1390</v>
      </c>
      <c r="C412" s="76" t="s">
        <v>1389</v>
      </c>
      <c r="D412" s="176" t="s">
        <v>1737</v>
      </c>
      <c r="E412" s="84">
        <v>1</v>
      </c>
      <c r="F412" s="84" t="s">
        <v>1607</v>
      </c>
      <c r="G412" s="177">
        <v>6.16</v>
      </c>
      <c r="H412" s="177">
        <f t="shared" si="14"/>
        <v>6.16</v>
      </c>
      <c r="I412" s="15"/>
      <c r="J412" s="53">
        <f t="shared" si="15"/>
        <v>0</v>
      </c>
    </row>
    <row r="413" spans="1:10" s="67" customFormat="1" ht="130" customHeight="1">
      <c r="A413" s="176" t="s">
        <v>1369</v>
      </c>
      <c r="B413" s="176" t="s">
        <v>1370</v>
      </c>
      <c r="C413" s="76" t="s">
        <v>1369</v>
      </c>
      <c r="D413" s="176" t="s">
        <v>1738</v>
      </c>
      <c r="E413" s="84">
        <v>1</v>
      </c>
      <c r="F413" s="84" t="s">
        <v>1604</v>
      </c>
      <c r="G413" s="177">
        <v>5.49</v>
      </c>
      <c r="H413" s="177">
        <f t="shared" si="14"/>
        <v>5.49</v>
      </c>
      <c r="I413" s="15"/>
      <c r="J413" s="53">
        <f t="shared" si="15"/>
        <v>0</v>
      </c>
    </row>
    <row r="414" spans="1:10" s="67" customFormat="1" ht="130" customHeight="1">
      <c r="A414" s="176" t="s">
        <v>1395</v>
      </c>
      <c r="B414" s="176" t="s">
        <v>1396</v>
      </c>
      <c r="C414" s="76" t="s">
        <v>1395</v>
      </c>
      <c r="D414" s="176" t="s">
        <v>1739</v>
      </c>
      <c r="E414" s="84">
        <v>1</v>
      </c>
      <c r="F414" s="84" t="s">
        <v>1600</v>
      </c>
      <c r="G414" s="177">
        <v>7.12</v>
      </c>
      <c r="H414" s="177">
        <f t="shared" si="14"/>
        <v>7.12</v>
      </c>
      <c r="I414" s="15"/>
      <c r="J414" s="53">
        <f t="shared" si="15"/>
        <v>0</v>
      </c>
    </row>
    <row r="415" spans="1:10" s="67" customFormat="1" ht="130" customHeight="1">
      <c r="A415" s="176" t="s">
        <v>1419</v>
      </c>
      <c r="B415" s="176" t="s">
        <v>1420</v>
      </c>
      <c r="C415" s="76" t="s">
        <v>1419</v>
      </c>
      <c r="D415" s="176" t="s">
        <v>1740</v>
      </c>
      <c r="E415" s="84">
        <v>1</v>
      </c>
      <c r="F415" s="84" t="s">
        <v>1598</v>
      </c>
      <c r="G415" s="177">
        <v>9.33</v>
      </c>
      <c r="H415" s="177">
        <f t="shared" si="14"/>
        <v>9.33</v>
      </c>
      <c r="I415" s="15"/>
      <c r="J415" s="53">
        <f t="shared" si="15"/>
        <v>0</v>
      </c>
    </row>
    <row r="416" spans="1:10" s="67" customFormat="1" ht="130" customHeight="1">
      <c r="A416" s="176" t="s">
        <v>1375</v>
      </c>
      <c r="B416" s="176" t="s">
        <v>1376</v>
      </c>
      <c r="C416" s="76" t="s">
        <v>1375</v>
      </c>
      <c r="D416" s="176" t="s">
        <v>1741</v>
      </c>
      <c r="E416" s="84">
        <v>1</v>
      </c>
      <c r="F416" s="84" t="s">
        <v>1607</v>
      </c>
      <c r="G416" s="177">
        <v>6.16</v>
      </c>
      <c r="H416" s="177">
        <f t="shared" si="14"/>
        <v>6.16</v>
      </c>
      <c r="I416" s="15"/>
      <c r="J416" s="53">
        <f t="shared" si="15"/>
        <v>0</v>
      </c>
    </row>
    <row r="417" spans="1:10" s="67" customFormat="1" ht="130" customHeight="1">
      <c r="A417" s="176" t="s">
        <v>1387</v>
      </c>
      <c r="B417" s="176" t="s">
        <v>1388</v>
      </c>
      <c r="C417" s="76" t="s">
        <v>1387</v>
      </c>
      <c r="D417" s="176" t="s">
        <v>1742</v>
      </c>
      <c r="E417" s="84">
        <v>1</v>
      </c>
      <c r="F417" s="84" t="s">
        <v>1607</v>
      </c>
      <c r="G417" s="177">
        <v>6.16</v>
      </c>
      <c r="H417" s="177">
        <f t="shared" si="14"/>
        <v>6.16</v>
      </c>
      <c r="I417" s="15"/>
      <c r="J417" s="53">
        <f t="shared" si="15"/>
        <v>0</v>
      </c>
    </row>
    <row r="418" spans="1:10" s="67" customFormat="1" ht="130" customHeight="1">
      <c r="A418" s="176" t="s">
        <v>1417</v>
      </c>
      <c r="B418" s="176" t="s">
        <v>1418</v>
      </c>
      <c r="C418" s="76" t="s">
        <v>1417</v>
      </c>
      <c r="D418" s="176" t="s">
        <v>1743</v>
      </c>
      <c r="E418" s="84">
        <v>1</v>
      </c>
      <c r="F418" s="84" t="s">
        <v>1598</v>
      </c>
      <c r="G418" s="177">
        <v>9.33</v>
      </c>
      <c r="H418" s="177">
        <f t="shared" si="14"/>
        <v>9.33</v>
      </c>
      <c r="I418" s="15"/>
      <c r="J418" s="53">
        <f t="shared" si="15"/>
        <v>0</v>
      </c>
    </row>
    <row r="419" spans="1:10" s="67" customFormat="1" ht="130" customHeight="1">
      <c r="A419" s="176" t="s">
        <v>1353</v>
      </c>
      <c r="B419" s="176" t="s">
        <v>1354</v>
      </c>
      <c r="C419" s="76" t="s">
        <v>1353</v>
      </c>
      <c r="D419" s="176" t="s">
        <v>1744</v>
      </c>
      <c r="E419" s="84">
        <v>1</v>
      </c>
      <c r="F419" s="84" t="s">
        <v>1604</v>
      </c>
      <c r="G419" s="177">
        <v>5.49</v>
      </c>
      <c r="H419" s="177">
        <f t="shared" si="14"/>
        <v>5.49</v>
      </c>
      <c r="I419" s="15"/>
      <c r="J419" s="53">
        <f t="shared" si="15"/>
        <v>0</v>
      </c>
    </row>
    <row r="420" spans="1:10" s="67" customFormat="1" ht="130" customHeight="1">
      <c r="A420" s="176" t="s">
        <v>1297</v>
      </c>
      <c r="B420" s="176" t="s">
        <v>1298</v>
      </c>
      <c r="C420" s="76" t="s">
        <v>1297</v>
      </c>
      <c r="D420" s="176" t="s">
        <v>1745</v>
      </c>
      <c r="E420" s="84">
        <v>1</v>
      </c>
      <c r="F420" s="84" t="s">
        <v>1604</v>
      </c>
      <c r="G420" s="177">
        <v>5.49</v>
      </c>
      <c r="H420" s="177">
        <f t="shared" si="14"/>
        <v>5.49</v>
      </c>
      <c r="I420" s="15"/>
      <c r="J420" s="53">
        <f t="shared" si="15"/>
        <v>0</v>
      </c>
    </row>
    <row r="421" spans="1:10" s="67" customFormat="1" ht="130" customHeight="1">
      <c r="A421" s="176" t="s">
        <v>1335</v>
      </c>
      <c r="B421" s="176" t="s">
        <v>1336</v>
      </c>
      <c r="C421" s="76" t="s">
        <v>1335</v>
      </c>
      <c r="D421" s="176" t="s">
        <v>1746</v>
      </c>
      <c r="E421" s="84">
        <v>1</v>
      </c>
      <c r="F421" s="84" t="s">
        <v>1604</v>
      </c>
      <c r="G421" s="177">
        <v>5.49</v>
      </c>
      <c r="H421" s="177">
        <f t="shared" si="14"/>
        <v>5.49</v>
      </c>
      <c r="I421" s="15"/>
      <c r="J421" s="53">
        <f t="shared" si="15"/>
        <v>0</v>
      </c>
    </row>
    <row r="422" spans="1:10" s="67" customFormat="1" ht="130" customHeight="1">
      <c r="A422" s="176" t="s">
        <v>1351</v>
      </c>
      <c r="B422" s="176" t="s">
        <v>1352</v>
      </c>
      <c r="C422" s="76" t="s">
        <v>1351</v>
      </c>
      <c r="D422" s="176" t="s">
        <v>1747</v>
      </c>
      <c r="E422" s="84">
        <v>1</v>
      </c>
      <c r="F422" s="84" t="s">
        <v>1604</v>
      </c>
      <c r="G422" s="177">
        <v>5.49</v>
      </c>
      <c r="H422" s="177">
        <f t="shared" si="14"/>
        <v>5.49</v>
      </c>
      <c r="I422" s="15"/>
      <c r="J422" s="53">
        <f t="shared" si="15"/>
        <v>0</v>
      </c>
    </row>
    <row r="423" spans="1:10" s="67" customFormat="1" ht="130" customHeight="1">
      <c r="A423" s="176" t="s">
        <v>1393</v>
      </c>
      <c r="B423" s="176" t="s">
        <v>1394</v>
      </c>
      <c r="C423" s="76" t="s">
        <v>1393</v>
      </c>
      <c r="D423" s="176" t="s">
        <v>1748</v>
      </c>
      <c r="E423" s="84">
        <v>1</v>
      </c>
      <c r="F423" s="84" t="s">
        <v>1600</v>
      </c>
      <c r="G423" s="177">
        <v>7.12</v>
      </c>
      <c r="H423" s="177">
        <f t="shared" si="14"/>
        <v>7.12</v>
      </c>
      <c r="I423" s="15"/>
      <c r="J423" s="53">
        <f t="shared" si="15"/>
        <v>0</v>
      </c>
    </row>
    <row r="424" spans="1:10" s="67" customFormat="1" ht="130" customHeight="1">
      <c r="A424" s="176" t="s">
        <v>1391</v>
      </c>
      <c r="B424" s="176" t="s">
        <v>1392</v>
      </c>
      <c r="C424" s="76" t="s">
        <v>1391</v>
      </c>
      <c r="D424" s="176" t="s">
        <v>1749</v>
      </c>
      <c r="E424" s="84">
        <v>1</v>
      </c>
      <c r="F424" s="84" t="s">
        <v>1600</v>
      </c>
      <c r="G424" s="177">
        <v>7.12</v>
      </c>
      <c r="H424" s="177">
        <f t="shared" si="14"/>
        <v>7.12</v>
      </c>
      <c r="I424" s="15"/>
      <c r="J424" s="53">
        <f t="shared" si="15"/>
        <v>0</v>
      </c>
    </row>
    <row r="425" spans="1:10" s="67" customFormat="1" ht="130" customHeight="1">
      <c r="A425" s="176" t="s">
        <v>1379</v>
      </c>
      <c r="B425" s="176" t="s">
        <v>1380</v>
      </c>
      <c r="C425" s="76" t="s">
        <v>1379</v>
      </c>
      <c r="D425" s="176" t="s">
        <v>1750</v>
      </c>
      <c r="E425" s="84">
        <v>1</v>
      </c>
      <c r="F425" s="84" t="s">
        <v>1607</v>
      </c>
      <c r="G425" s="177">
        <v>6.16</v>
      </c>
      <c r="H425" s="177">
        <f t="shared" si="14"/>
        <v>6.16</v>
      </c>
      <c r="I425" s="15"/>
      <c r="J425" s="53">
        <f t="shared" si="15"/>
        <v>0</v>
      </c>
    </row>
    <row r="426" spans="1:10" s="67" customFormat="1" ht="130" customHeight="1">
      <c r="A426" s="176" t="s">
        <v>1423</v>
      </c>
      <c r="B426" s="176" t="s">
        <v>1424</v>
      </c>
      <c r="C426" s="76" t="s">
        <v>1423</v>
      </c>
      <c r="D426" s="176" t="s">
        <v>1751</v>
      </c>
      <c r="E426" s="84">
        <v>1</v>
      </c>
      <c r="F426" s="84" t="s">
        <v>1598</v>
      </c>
      <c r="G426" s="177">
        <v>9.33</v>
      </c>
      <c r="H426" s="177">
        <f t="shared" si="14"/>
        <v>9.33</v>
      </c>
      <c r="I426" s="15"/>
      <c r="J426" s="53">
        <f t="shared" si="15"/>
        <v>0</v>
      </c>
    </row>
    <row r="427" spans="1:10" s="67" customFormat="1" ht="130" customHeight="1">
      <c r="A427" s="176" t="s">
        <v>1421</v>
      </c>
      <c r="B427" s="176" t="s">
        <v>1422</v>
      </c>
      <c r="C427" s="76" t="s">
        <v>1421</v>
      </c>
      <c r="D427" s="176" t="s">
        <v>1752</v>
      </c>
      <c r="E427" s="84">
        <v>1</v>
      </c>
      <c r="F427" s="84" t="s">
        <v>1598</v>
      </c>
      <c r="G427" s="177">
        <v>9.33</v>
      </c>
      <c r="H427" s="177">
        <f t="shared" si="14"/>
        <v>9.33</v>
      </c>
      <c r="I427" s="15"/>
      <c r="J427" s="53">
        <f t="shared" si="15"/>
        <v>0</v>
      </c>
    </row>
    <row r="428" spans="1:10" s="67" customFormat="1" ht="130" customHeight="1">
      <c r="A428" s="176" t="s">
        <v>1355</v>
      </c>
      <c r="B428" s="176" t="s">
        <v>1356</v>
      </c>
      <c r="C428" s="76" t="s">
        <v>1355</v>
      </c>
      <c r="D428" s="176" t="s">
        <v>1753</v>
      </c>
      <c r="E428" s="84">
        <v>1</v>
      </c>
      <c r="F428" s="84" t="s">
        <v>1604</v>
      </c>
      <c r="G428" s="177">
        <v>5.49</v>
      </c>
      <c r="H428" s="177">
        <f t="shared" si="14"/>
        <v>5.49</v>
      </c>
      <c r="I428" s="15"/>
      <c r="J428" s="53">
        <f t="shared" si="15"/>
        <v>0</v>
      </c>
    </row>
    <row r="429" spans="1:10" s="67" customFormat="1" ht="130" customHeight="1">
      <c r="A429" s="176" t="s">
        <v>1343</v>
      </c>
      <c r="B429" s="176" t="s">
        <v>1344</v>
      </c>
      <c r="C429" s="76" t="s">
        <v>1343</v>
      </c>
      <c r="D429" s="176" t="s">
        <v>1754</v>
      </c>
      <c r="E429" s="84">
        <v>1</v>
      </c>
      <c r="F429" s="84" t="s">
        <v>1604</v>
      </c>
      <c r="G429" s="177">
        <v>5.49</v>
      </c>
      <c r="H429" s="177">
        <f t="shared" si="14"/>
        <v>5.49</v>
      </c>
      <c r="I429" s="15"/>
      <c r="J429" s="53">
        <f t="shared" si="15"/>
        <v>0</v>
      </c>
    </row>
    <row r="430" spans="1:10" s="67" customFormat="1" ht="130" customHeight="1">
      <c r="A430" s="176" t="s">
        <v>1383</v>
      </c>
      <c r="B430" s="176" t="s">
        <v>1384</v>
      </c>
      <c r="C430" s="76" t="s">
        <v>1383</v>
      </c>
      <c r="D430" s="176" t="s">
        <v>1755</v>
      </c>
      <c r="E430" s="84">
        <v>1</v>
      </c>
      <c r="F430" s="84" t="s">
        <v>1607</v>
      </c>
      <c r="G430" s="177">
        <v>6.16</v>
      </c>
      <c r="H430" s="177">
        <f t="shared" si="14"/>
        <v>6.16</v>
      </c>
      <c r="I430" s="15"/>
      <c r="J430" s="53">
        <f t="shared" si="15"/>
        <v>0</v>
      </c>
    </row>
    <row r="431" spans="1:10" s="67" customFormat="1" ht="130" customHeight="1">
      <c r="A431" s="176" t="s">
        <v>1397</v>
      </c>
      <c r="B431" s="176" t="s">
        <v>1398</v>
      </c>
      <c r="C431" s="76" t="s">
        <v>1397</v>
      </c>
      <c r="D431" s="176" t="s">
        <v>1756</v>
      </c>
      <c r="E431" s="84">
        <v>1</v>
      </c>
      <c r="F431" s="84" t="s">
        <v>1600</v>
      </c>
      <c r="G431" s="177">
        <v>7.12</v>
      </c>
      <c r="H431" s="177">
        <f t="shared" si="14"/>
        <v>7.12</v>
      </c>
      <c r="I431" s="15"/>
      <c r="J431" s="53">
        <f t="shared" si="15"/>
        <v>0</v>
      </c>
    </row>
    <row r="432" spans="1:10" s="67" customFormat="1" ht="130" customHeight="1">
      <c r="A432" s="176" t="s">
        <v>1309</v>
      </c>
      <c r="B432" s="176" t="s">
        <v>1310</v>
      </c>
      <c r="C432" s="76" t="s">
        <v>1309</v>
      </c>
      <c r="D432" s="176" t="s">
        <v>1757</v>
      </c>
      <c r="E432" s="84">
        <v>1</v>
      </c>
      <c r="F432" s="84" t="s">
        <v>1604</v>
      </c>
      <c r="G432" s="177">
        <v>5.49</v>
      </c>
      <c r="H432" s="177">
        <f t="shared" si="14"/>
        <v>5.49</v>
      </c>
      <c r="I432" s="15"/>
      <c r="J432" s="53">
        <f t="shared" si="15"/>
        <v>0</v>
      </c>
    </row>
    <row r="433" spans="1:10" s="67" customFormat="1" ht="130" customHeight="1">
      <c r="A433" s="176" t="s">
        <v>1333</v>
      </c>
      <c r="B433" s="176" t="s">
        <v>1334</v>
      </c>
      <c r="C433" s="76" t="s">
        <v>1333</v>
      </c>
      <c r="D433" s="176" t="s">
        <v>1758</v>
      </c>
      <c r="E433" s="84">
        <v>1</v>
      </c>
      <c r="F433" s="84" t="s">
        <v>1604</v>
      </c>
      <c r="G433" s="177">
        <v>5.49</v>
      </c>
      <c r="H433" s="177">
        <f t="shared" si="14"/>
        <v>5.49</v>
      </c>
      <c r="I433" s="15"/>
      <c r="J433" s="53">
        <f t="shared" si="15"/>
        <v>0</v>
      </c>
    </row>
    <row r="434" spans="1:10" s="67" customFormat="1" ht="130" customHeight="1">
      <c r="A434" s="176" t="s">
        <v>1329</v>
      </c>
      <c r="B434" s="176" t="s">
        <v>1330</v>
      </c>
      <c r="C434" s="76" t="s">
        <v>1329</v>
      </c>
      <c r="D434" s="176" t="s">
        <v>1759</v>
      </c>
      <c r="E434" s="84">
        <v>1</v>
      </c>
      <c r="F434" s="84" t="s">
        <v>1604</v>
      </c>
      <c r="G434" s="177">
        <v>5.49</v>
      </c>
      <c r="H434" s="177">
        <f t="shared" si="14"/>
        <v>5.49</v>
      </c>
      <c r="I434" s="15"/>
      <c r="J434" s="53">
        <f t="shared" si="15"/>
        <v>0</v>
      </c>
    </row>
    <row r="435" spans="1:10" s="67" customFormat="1" ht="130" customHeight="1">
      <c r="A435" s="176" t="s">
        <v>1377</v>
      </c>
      <c r="B435" s="176" t="s">
        <v>1378</v>
      </c>
      <c r="C435" s="76" t="s">
        <v>1377</v>
      </c>
      <c r="D435" s="176" t="s">
        <v>1760</v>
      </c>
      <c r="E435" s="84">
        <v>1</v>
      </c>
      <c r="F435" s="84" t="s">
        <v>1607</v>
      </c>
      <c r="G435" s="177">
        <v>6.16</v>
      </c>
      <c r="H435" s="177">
        <f t="shared" si="14"/>
        <v>6.16</v>
      </c>
      <c r="I435" s="15"/>
      <c r="J435" s="53">
        <f t="shared" si="15"/>
        <v>0</v>
      </c>
    </row>
    <row r="436" spans="1:10" s="67" customFormat="1" ht="130" customHeight="1">
      <c r="A436" s="176" t="s">
        <v>1323</v>
      </c>
      <c r="B436" s="176" t="s">
        <v>1324</v>
      </c>
      <c r="C436" s="76" t="s">
        <v>1323</v>
      </c>
      <c r="D436" s="176" t="s">
        <v>1761</v>
      </c>
      <c r="E436" s="84">
        <v>1</v>
      </c>
      <c r="F436" s="84" t="s">
        <v>1604</v>
      </c>
      <c r="G436" s="177">
        <v>5.49</v>
      </c>
      <c r="H436" s="177">
        <f t="shared" si="14"/>
        <v>5.49</v>
      </c>
      <c r="I436" s="15"/>
      <c r="J436" s="53">
        <f t="shared" si="15"/>
        <v>0</v>
      </c>
    </row>
    <row r="437" spans="1:10" s="67" customFormat="1" ht="130" customHeight="1">
      <c r="A437" s="176" t="s">
        <v>1325</v>
      </c>
      <c r="B437" s="176" t="s">
        <v>1326</v>
      </c>
      <c r="C437" s="76" t="s">
        <v>1325</v>
      </c>
      <c r="D437" s="176" t="s">
        <v>1762</v>
      </c>
      <c r="E437" s="84">
        <v>1</v>
      </c>
      <c r="F437" s="84" t="s">
        <v>1604</v>
      </c>
      <c r="G437" s="177">
        <v>5.49</v>
      </c>
      <c r="H437" s="177">
        <f t="shared" si="14"/>
        <v>5.49</v>
      </c>
      <c r="I437" s="15"/>
      <c r="J437" s="53">
        <f t="shared" si="15"/>
        <v>0</v>
      </c>
    </row>
    <row r="438" spans="1:10" s="67" customFormat="1" ht="130" customHeight="1">
      <c r="A438" s="176" t="s">
        <v>1371</v>
      </c>
      <c r="B438" s="176" t="s">
        <v>1372</v>
      </c>
      <c r="C438" s="76" t="s">
        <v>1371</v>
      </c>
      <c r="D438" s="176" t="s">
        <v>1763</v>
      </c>
      <c r="E438" s="84">
        <v>1</v>
      </c>
      <c r="F438" s="84" t="s">
        <v>1604</v>
      </c>
      <c r="G438" s="177">
        <v>5.49</v>
      </c>
      <c r="H438" s="177">
        <f t="shared" si="14"/>
        <v>5.49</v>
      </c>
      <c r="I438" s="15"/>
      <c r="J438" s="53">
        <f t="shared" si="15"/>
        <v>0</v>
      </c>
    </row>
    <row r="439" spans="1:10" s="67" customFormat="1" ht="130" customHeight="1">
      <c r="A439" s="176" t="s">
        <v>1337</v>
      </c>
      <c r="B439" s="176" t="s">
        <v>1338</v>
      </c>
      <c r="C439" s="76" t="s">
        <v>1337</v>
      </c>
      <c r="D439" s="176" t="s">
        <v>1764</v>
      </c>
      <c r="E439" s="84">
        <v>1</v>
      </c>
      <c r="F439" s="84" t="s">
        <v>1604</v>
      </c>
      <c r="G439" s="177">
        <v>5.49</v>
      </c>
      <c r="H439" s="177">
        <f t="shared" si="14"/>
        <v>5.49</v>
      </c>
      <c r="I439" s="15"/>
      <c r="J439" s="53">
        <f t="shared" si="15"/>
        <v>0</v>
      </c>
    </row>
    <row r="440" spans="1:10" s="67" customFormat="1" ht="130" customHeight="1">
      <c r="A440" s="176" t="s">
        <v>1413</v>
      </c>
      <c r="B440" s="176" t="s">
        <v>1414</v>
      </c>
      <c r="C440" s="76" t="s">
        <v>1413</v>
      </c>
      <c r="D440" s="176" t="s">
        <v>1765</v>
      </c>
      <c r="E440" s="84">
        <v>1</v>
      </c>
      <c r="F440" s="84" t="s">
        <v>1600</v>
      </c>
      <c r="G440" s="177">
        <v>7.12</v>
      </c>
      <c r="H440" s="177">
        <f t="shared" si="14"/>
        <v>7.12</v>
      </c>
      <c r="I440" s="15"/>
      <c r="J440" s="53">
        <f t="shared" si="15"/>
        <v>0</v>
      </c>
    </row>
    <row r="441" spans="1:10" s="67" customFormat="1" ht="130" customHeight="1">
      <c r="A441" s="176" t="s">
        <v>1299</v>
      </c>
      <c r="B441" s="176" t="s">
        <v>1300</v>
      </c>
      <c r="C441" s="76" t="s">
        <v>1299</v>
      </c>
      <c r="D441" s="176" t="s">
        <v>1766</v>
      </c>
      <c r="E441" s="84">
        <v>1</v>
      </c>
      <c r="F441" s="84" t="s">
        <v>1604</v>
      </c>
      <c r="G441" s="177">
        <v>5.49</v>
      </c>
      <c r="H441" s="177">
        <f t="shared" si="14"/>
        <v>5.49</v>
      </c>
      <c r="I441" s="15"/>
      <c r="J441" s="53">
        <f t="shared" si="15"/>
        <v>0</v>
      </c>
    </row>
    <row r="442" spans="1:10" s="67" customFormat="1" ht="130" customHeight="1">
      <c r="A442" s="176" t="s">
        <v>1319</v>
      </c>
      <c r="B442" s="176" t="s">
        <v>1320</v>
      </c>
      <c r="C442" s="76" t="s">
        <v>1319</v>
      </c>
      <c r="D442" s="176" t="s">
        <v>1767</v>
      </c>
      <c r="E442" s="84">
        <v>1</v>
      </c>
      <c r="F442" s="84" t="s">
        <v>1604</v>
      </c>
      <c r="G442" s="177">
        <v>5.49</v>
      </c>
      <c r="H442" s="177">
        <f t="shared" si="14"/>
        <v>5.49</v>
      </c>
      <c r="I442" s="15"/>
      <c r="J442" s="53">
        <f t="shared" si="15"/>
        <v>0</v>
      </c>
    </row>
    <row r="443" spans="1:10" s="67" customFormat="1" ht="130" customHeight="1">
      <c r="A443" s="176" t="s">
        <v>1311</v>
      </c>
      <c r="B443" s="176" t="s">
        <v>1312</v>
      </c>
      <c r="C443" s="76" t="s">
        <v>1311</v>
      </c>
      <c r="D443" s="176" t="s">
        <v>1768</v>
      </c>
      <c r="E443" s="84">
        <v>1</v>
      </c>
      <c r="F443" s="84" t="s">
        <v>1604</v>
      </c>
      <c r="G443" s="177">
        <v>5.49</v>
      </c>
      <c r="H443" s="177">
        <f t="shared" si="14"/>
        <v>5.49</v>
      </c>
      <c r="I443" s="15"/>
      <c r="J443" s="53">
        <f t="shared" si="15"/>
        <v>0</v>
      </c>
    </row>
    <row r="444" spans="1:10" s="67" customFormat="1" ht="130" customHeight="1">
      <c r="A444" s="176" t="s">
        <v>1385</v>
      </c>
      <c r="B444" s="176" t="s">
        <v>1386</v>
      </c>
      <c r="C444" s="76" t="s">
        <v>1385</v>
      </c>
      <c r="D444" s="176" t="s">
        <v>1769</v>
      </c>
      <c r="E444" s="84">
        <v>1</v>
      </c>
      <c r="F444" s="84" t="s">
        <v>1607</v>
      </c>
      <c r="G444" s="177">
        <v>6.16</v>
      </c>
      <c r="H444" s="177">
        <f t="shared" si="14"/>
        <v>6.16</v>
      </c>
      <c r="I444" s="15"/>
      <c r="J444" s="53">
        <f t="shared" si="15"/>
        <v>0</v>
      </c>
    </row>
    <row r="445" spans="1:10" s="67" customFormat="1" ht="130" customHeight="1">
      <c r="A445" s="176" t="s">
        <v>1409</v>
      </c>
      <c r="B445" s="176" t="s">
        <v>1410</v>
      </c>
      <c r="C445" s="76" t="s">
        <v>1409</v>
      </c>
      <c r="D445" s="176" t="s">
        <v>1770</v>
      </c>
      <c r="E445" s="84">
        <v>1</v>
      </c>
      <c r="F445" s="84" t="s">
        <v>1600</v>
      </c>
      <c r="G445" s="177">
        <v>7.12</v>
      </c>
      <c r="H445" s="177">
        <f t="shared" si="14"/>
        <v>7.12</v>
      </c>
      <c r="I445" s="15"/>
      <c r="J445" s="53">
        <f t="shared" si="15"/>
        <v>0</v>
      </c>
    </row>
    <row r="446" spans="1:10" s="67" customFormat="1" ht="130" customHeight="1">
      <c r="A446" s="176" t="s">
        <v>1373</v>
      </c>
      <c r="B446" s="176" t="s">
        <v>1374</v>
      </c>
      <c r="C446" s="76" t="s">
        <v>1373</v>
      </c>
      <c r="D446" s="176" t="s">
        <v>1771</v>
      </c>
      <c r="E446" s="84">
        <v>1</v>
      </c>
      <c r="F446" s="84" t="s">
        <v>1607</v>
      </c>
      <c r="G446" s="177">
        <v>6.16</v>
      </c>
      <c r="H446" s="177">
        <f t="shared" si="14"/>
        <v>6.16</v>
      </c>
      <c r="I446" s="15"/>
      <c r="J446" s="53">
        <f t="shared" si="15"/>
        <v>0</v>
      </c>
    </row>
    <row r="447" spans="1:10" s="67" customFormat="1" ht="130" customHeight="1">
      <c r="A447" s="176" t="s">
        <v>1339</v>
      </c>
      <c r="B447" s="176" t="s">
        <v>1340</v>
      </c>
      <c r="C447" s="76" t="s">
        <v>1339</v>
      </c>
      <c r="D447" s="176" t="s">
        <v>1772</v>
      </c>
      <c r="E447" s="84">
        <v>1</v>
      </c>
      <c r="F447" s="84" t="s">
        <v>1604</v>
      </c>
      <c r="G447" s="177">
        <v>5.49</v>
      </c>
      <c r="H447" s="177">
        <f t="shared" si="14"/>
        <v>5.49</v>
      </c>
      <c r="I447" s="15"/>
      <c r="J447" s="53">
        <f t="shared" si="15"/>
        <v>0</v>
      </c>
    </row>
    <row r="448" spans="1:10" s="67" customFormat="1" ht="130" customHeight="1">
      <c r="A448" s="176" t="s">
        <v>1301</v>
      </c>
      <c r="B448" s="176" t="s">
        <v>1302</v>
      </c>
      <c r="C448" s="76" t="s">
        <v>1301</v>
      </c>
      <c r="D448" s="176" t="s">
        <v>1773</v>
      </c>
      <c r="E448" s="84">
        <v>1</v>
      </c>
      <c r="F448" s="84" t="s">
        <v>1604</v>
      </c>
      <c r="G448" s="177">
        <v>5.49</v>
      </c>
      <c r="H448" s="177">
        <f t="shared" si="14"/>
        <v>5.49</v>
      </c>
      <c r="I448" s="15"/>
      <c r="J448" s="53">
        <f t="shared" si="15"/>
        <v>0</v>
      </c>
    </row>
    <row r="449" spans="1:11" s="67" customFormat="1" ht="130" customHeight="1">
      <c r="A449" s="176" t="s">
        <v>1349</v>
      </c>
      <c r="B449" s="176" t="s">
        <v>1350</v>
      </c>
      <c r="C449" s="76" t="s">
        <v>1349</v>
      </c>
      <c r="D449" s="176" t="s">
        <v>1774</v>
      </c>
      <c r="E449" s="84">
        <v>1</v>
      </c>
      <c r="F449" s="84" t="s">
        <v>1604</v>
      </c>
      <c r="G449" s="177">
        <v>5.49</v>
      </c>
      <c r="H449" s="177">
        <f t="shared" si="14"/>
        <v>5.49</v>
      </c>
      <c r="I449" s="15"/>
      <c r="J449" s="53">
        <f t="shared" si="15"/>
        <v>0</v>
      </c>
    </row>
    <row r="450" spans="1:11" s="67" customFormat="1" ht="130" customHeight="1">
      <c r="A450" s="176" t="s">
        <v>1341</v>
      </c>
      <c r="B450" s="176" t="s">
        <v>1342</v>
      </c>
      <c r="C450" s="76" t="s">
        <v>1341</v>
      </c>
      <c r="D450" s="176" t="s">
        <v>1775</v>
      </c>
      <c r="E450" s="84">
        <v>1</v>
      </c>
      <c r="F450" s="84" t="s">
        <v>1604</v>
      </c>
      <c r="G450" s="177">
        <v>5.49</v>
      </c>
      <c r="H450" s="177">
        <f t="shared" si="14"/>
        <v>5.49</v>
      </c>
      <c r="I450" s="15"/>
      <c r="J450" s="53">
        <f t="shared" si="15"/>
        <v>0</v>
      </c>
    </row>
    <row r="451" spans="1:11" s="67" customFormat="1" ht="130" customHeight="1">
      <c r="A451" s="176" t="s">
        <v>1315</v>
      </c>
      <c r="B451" s="176" t="s">
        <v>1316</v>
      </c>
      <c r="C451" s="76" t="s">
        <v>1315</v>
      </c>
      <c r="D451" s="176" t="s">
        <v>1776</v>
      </c>
      <c r="E451" s="84">
        <v>1</v>
      </c>
      <c r="F451" s="84" t="s">
        <v>1604</v>
      </c>
      <c r="G451" s="177">
        <v>5.49</v>
      </c>
      <c r="H451" s="177">
        <f t="shared" si="14"/>
        <v>5.49</v>
      </c>
      <c r="I451" s="15"/>
      <c r="J451" s="53">
        <f t="shared" si="15"/>
        <v>0</v>
      </c>
    </row>
    <row r="452" spans="1:11" s="67" customFormat="1" ht="130" customHeight="1">
      <c r="A452" s="176" t="s">
        <v>1331</v>
      </c>
      <c r="B452" s="176" t="s">
        <v>1332</v>
      </c>
      <c r="C452" s="76" t="s">
        <v>1331</v>
      </c>
      <c r="D452" s="176" t="s">
        <v>1777</v>
      </c>
      <c r="E452" s="84">
        <v>1</v>
      </c>
      <c r="F452" s="84" t="s">
        <v>1604</v>
      </c>
      <c r="G452" s="177">
        <v>5.49</v>
      </c>
      <c r="H452" s="177">
        <f t="shared" si="14"/>
        <v>5.49</v>
      </c>
      <c r="I452" s="15"/>
      <c r="J452" s="53">
        <f t="shared" si="15"/>
        <v>0</v>
      </c>
    </row>
    <row r="453" spans="1:11" s="67" customFormat="1" ht="130" customHeight="1">
      <c r="A453" s="176" t="s">
        <v>1327</v>
      </c>
      <c r="B453" s="176" t="s">
        <v>1328</v>
      </c>
      <c r="C453" s="76" t="s">
        <v>1327</v>
      </c>
      <c r="D453" s="176" t="s">
        <v>1778</v>
      </c>
      <c r="E453" s="84">
        <v>1</v>
      </c>
      <c r="F453" s="84" t="s">
        <v>1604</v>
      </c>
      <c r="G453" s="177">
        <v>5.49</v>
      </c>
      <c r="H453" s="177">
        <f t="shared" si="14"/>
        <v>5.49</v>
      </c>
      <c r="I453" s="15"/>
      <c r="J453" s="53">
        <f t="shared" si="15"/>
        <v>0</v>
      </c>
    </row>
    <row r="454" spans="1:11" s="67" customFormat="1" ht="130" customHeight="1">
      <c r="A454" s="176" t="s">
        <v>1317</v>
      </c>
      <c r="B454" s="176" t="s">
        <v>1318</v>
      </c>
      <c r="C454" s="76" t="s">
        <v>1317</v>
      </c>
      <c r="D454" s="176" t="s">
        <v>1779</v>
      </c>
      <c r="E454" s="84">
        <v>1</v>
      </c>
      <c r="F454" s="84" t="s">
        <v>1604</v>
      </c>
      <c r="G454" s="177">
        <v>5.49</v>
      </c>
      <c r="H454" s="177">
        <f t="shared" si="14"/>
        <v>5.49</v>
      </c>
      <c r="I454" s="15"/>
      <c r="J454" s="53">
        <f t="shared" si="15"/>
        <v>0</v>
      </c>
    </row>
    <row r="455" spans="1:11" s="67" customFormat="1" ht="130" customHeight="1">
      <c r="A455" s="176" t="s">
        <v>1321</v>
      </c>
      <c r="B455" s="176" t="s">
        <v>1322</v>
      </c>
      <c r="C455" s="76" t="s">
        <v>1321</v>
      </c>
      <c r="D455" s="176" t="s">
        <v>1780</v>
      </c>
      <c r="E455" s="84">
        <v>1</v>
      </c>
      <c r="F455" s="84" t="s">
        <v>1604</v>
      </c>
      <c r="G455" s="177">
        <v>5.49</v>
      </c>
      <c r="H455" s="177">
        <f t="shared" si="14"/>
        <v>5.49</v>
      </c>
      <c r="I455" s="15"/>
      <c r="J455" s="53">
        <f t="shared" si="15"/>
        <v>0</v>
      </c>
    </row>
    <row r="456" spans="1:11" s="67" customFormat="1" ht="130" customHeight="1">
      <c r="A456" s="176" t="s">
        <v>1305</v>
      </c>
      <c r="B456" s="176" t="s">
        <v>1306</v>
      </c>
      <c r="C456" s="76" t="s">
        <v>1305</v>
      </c>
      <c r="D456" s="176" t="s">
        <v>1781</v>
      </c>
      <c r="E456" s="84">
        <v>1</v>
      </c>
      <c r="F456" s="84" t="s">
        <v>1604</v>
      </c>
      <c r="G456" s="177">
        <v>5.49</v>
      </c>
      <c r="H456" s="177">
        <f t="shared" si="14"/>
        <v>5.49</v>
      </c>
      <c r="I456" s="15"/>
      <c r="J456" s="53">
        <f t="shared" si="15"/>
        <v>0</v>
      </c>
    </row>
    <row r="457" spans="1:11" s="67" customFormat="1" ht="130" customHeight="1">
      <c r="A457" s="176" t="s">
        <v>1303</v>
      </c>
      <c r="B457" s="176" t="s">
        <v>1304</v>
      </c>
      <c r="C457" s="76" t="s">
        <v>1303</v>
      </c>
      <c r="D457" s="176" t="s">
        <v>1782</v>
      </c>
      <c r="E457" s="84">
        <v>1</v>
      </c>
      <c r="F457" s="84" t="s">
        <v>1604</v>
      </c>
      <c r="G457" s="177">
        <v>5.49</v>
      </c>
      <c r="H457" s="177">
        <f t="shared" si="14"/>
        <v>5.49</v>
      </c>
      <c r="I457" s="15"/>
      <c r="J457" s="53">
        <f t="shared" si="15"/>
        <v>0</v>
      </c>
    </row>
    <row r="458" spans="1:11" s="67" customFormat="1" ht="130" customHeight="1">
      <c r="A458" s="176" t="s">
        <v>1345</v>
      </c>
      <c r="B458" s="176" t="s">
        <v>1346</v>
      </c>
      <c r="C458" s="76" t="s">
        <v>1345</v>
      </c>
      <c r="D458" s="176" t="s">
        <v>1783</v>
      </c>
      <c r="E458" s="84">
        <v>1</v>
      </c>
      <c r="F458" s="84" t="s">
        <v>1604</v>
      </c>
      <c r="G458" s="177">
        <v>5.49</v>
      </c>
      <c r="H458" s="177">
        <f t="shared" si="14"/>
        <v>5.49</v>
      </c>
      <c r="I458" s="15"/>
      <c r="J458" s="53">
        <f t="shared" si="15"/>
        <v>0</v>
      </c>
    </row>
    <row r="459" spans="1:11" s="69" customFormat="1" ht="36">
      <c r="A459" s="164"/>
      <c r="B459" s="165"/>
      <c r="C459" s="166" t="s">
        <v>30</v>
      </c>
      <c r="D459" s="166"/>
      <c r="E459" s="167"/>
      <c r="F459" s="167"/>
      <c r="G459" s="168"/>
      <c r="H459" s="168"/>
      <c r="I459" s="168"/>
      <c r="J459" s="169">
        <f>SUM(J135:J458)</f>
        <v>0</v>
      </c>
      <c r="K459" s="68"/>
    </row>
    <row r="460" spans="1:11" s="69" customFormat="1" ht="17.25" customHeight="1">
      <c r="A460" s="164"/>
      <c r="B460" s="165"/>
      <c r="C460" s="166"/>
      <c r="D460" s="166"/>
      <c r="E460" s="167"/>
      <c r="F460" s="167"/>
      <c r="G460" s="170"/>
      <c r="H460" s="170"/>
      <c r="I460" s="165"/>
      <c r="J460" s="171"/>
      <c r="K460" s="68"/>
    </row>
    <row r="461" spans="1:11" s="69" customFormat="1" ht="36">
      <c r="A461" s="172"/>
      <c r="B461" s="172"/>
      <c r="C461" s="166" t="s">
        <v>1468</v>
      </c>
      <c r="D461" s="166"/>
      <c r="E461" s="173"/>
      <c r="F461" s="173"/>
      <c r="G461" s="174"/>
      <c r="H461" s="174"/>
      <c r="I461" s="165"/>
      <c r="J461" s="174">
        <f>IF(J459&gt;500,20%,0)</f>
        <v>0</v>
      </c>
      <c r="K461" s="68"/>
    </row>
    <row r="462" spans="1:11" s="69" customFormat="1" ht="17.25" customHeight="1">
      <c r="A462" s="165"/>
      <c r="B462" s="165"/>
      <c r="C462" s="166"/>
      <c r="D462" s="166"/>
      <c r="E462" s="167"/>
      <c r="F462" s="167"/>
      <c r="G462" s="175"/>
      <c r="H462" s="175"/>
      <c r="I462" s="165"/>
      <c r="J462" s="171"/>
      <c r="K462" s="68"/>
    </row>
    <row r="463" spans="1:11" s="69" customFormat="1" ht="36">
      <c r="A463" s="165"/>
      <c r="B463" s="165"/>
      <c r="C463" s="166" t="s">
        <v>27</v>
      </c>
      <c r="D463" s="166"/>
      <c r="E463" s="167"/>
      <c r="F463" s="167"/>
      <c r="G463" s="175"/>
      <c r="H463" s="175"/>
      <c r="I463" s="165"/>
      <c r="J463" s="171">
        <f>J459-(J459*J461)</f>
        <v>0</v>
      </c>
      <c r="K463" s="68"/>
    </row>
  </sheetData>
  <autoFilter ref="K1:K463" xr:uid="{4DC41E3D-49AF-46A1-B19C-831685B02BF5}"/>
  <mergeCells count="3">
    <mergeCell ref="B2:D2"/>
    <mergeCell ref="A13:J13"/>
    <mergeCell ref="A14:J14"/>
  </mergeCells>
  <phoneticPr fontId="19" type="noConversion"/>
  <hyperlinks>
    <hyperlink ref="C11" r:id="rId1" xr:uid="{3A29DEB5-6B0B-4159-89D3-1FB923FBAC7B}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8391-C8BB-4F35-8A76-008FB8EE92E8}">
  <sheetPr>
    <pageSetUpPr fitToPage="1"/>
  </sheetPr>
  <dimension ref="A1:Q181"/>
  <sheetViews>
    <sheetView zoomScale="25" zoomScaleNormal="25" workbookViewId="0">
      <pane ySplit="19" topLeftCell="A54" activePane="bottomLeft" state="frozen"/>
      <selection pane="bottomLeft" activeCell="D5" sqref="D5"/>
    </sheetView>
  </sheetViews>
  <sheetFormatPr baseColWidth="10" defaultColWidth="11.453125" defaultRowHeight="101.5" outlineLevelRow="1"/>
  <cols>
    <col min="1" max="1" width="37.453125" customWidth="1"/>
    <col min="2" max="2" width="33.453125" customWidth="1"/>
    <col min="3" max="3" width="58.36328125" style="79" customWidth="1"/>
    <col min="4" max="4" width="130.6328125" bestFit="1" customWidth="1"/>
    <col min="5" max="5" width="7.36328125" bestFit="1" customWidth="1"/>
    <col min="6" max="6" width="13.453125" customWidth="1"/>
    <col min="7" max="7" width="16.90625" customWidth="1"/>
    <col min="8" max="8" width="13.6328125" bestFit="1" customWidth="1"/>
    <col min="9" max="9" width="29.6328125" customWidth="1"/>
  </cols>
  <sheetData>
    <row r="1" spans="1:17">
      <c r="B1" s="160" t="s">
        <v>1438</v>
      </c>
      <c r="C1" s="78"/>
      <c r="D1" s="127"/>
      <c r="E1" s="64"/>
      <c r="F1" s="64"/>
      <c r="G1" s="64"/>
      <c r="H1" s="64"/>
      <c r="I1" s="64"/>
    </row>
    <row r="2" spans="1:17" ht="108.5" customHeight="1">
      <c r="B2" s="268" t="s">
        <v>271</v>
      </c>
      <c r="C2" s="268"/>
      <c r="D2" s="268"/>
      <c r="E2" s="66"/>
      <c r="F2" s="66"/>
      <c r="G2" s="66"/>
      <c r="H2" s="66"/>
      <c r="I2" s="66"/>
    </row>
    <row r="3" spans="1:17" s="1" customFormat="1" ht="23.5" outlineLevel="1">
      <c r="A3" s="13" t="s">
        <v>0</v>
      </c>
      <c r="B3" s="19"/>
      <c r="C3" s="22"/>
      <c r="D3" s="71"/>
      <c r="E3" s="2"/>
      <c r="F3" s="2"/>
      <c r="G3" s="2"/>
      <c r="H3" s="3"/>
      <c r="I3" s="3"/>
      <c r="J3" s="4"/>
      <c r="K3" s="136"/>
      <c r="L3" s="137"/>
      <c r="M3" s="137"/>
      <c r="N3" s="4"/>
      <c r="O3" s="4"/>
      <c r="P3" s="4"/>
      <c r="Q3" s="4"/>
    </row>
    <row r="4" spans="1:17" s="1" customFormat="1" ht="23.5" outlineLevel="1">
      <c r="A4" s="13" t="s">
        <v>1</v>
      </c>
      <c r="B4" s="19"/>
      <c r="C4" s="22"/>
      <c r="D4" s="71"/>
      <c r="E4" s="2"/>
      <c r="F4" s="2"/>
      <c r="G4" s="2"/>
      <c r="H4" s="3"/>
      <c r="I4" s="3"/>
      <c r="J4" s="4"/>
      <c r="K4" s="136"/>
      <c r="L4" s="137"/>
      <c r="M4" s="137"/>
      <c r="N4" s="4"/>
      <c r="O4" s="4"/>
      <c r="P4" s="4"/>
      <c r="Q4" s="4"/>
    </row>
    <row r="5" spans="1:17" s="1" customFormat="1" ht="23.5" outlineLevel="1">
      <c r="A5" s="13" t="s">
        <v>2</v>
      </c>
      <c r="B5" s="19"/>
      <c r="C5" s="22"/>
      <c r="D5" s="71"/>
      <c r="E5" s="2"/>
      <c r="F5" s="2"/>
      <c r="G5" s="2"/>
      <c r="H5" s="39"/>
      <c r="I5" s="39"/>
      <c r="J5" s="4"/>
      <c r="K5" s="136"/>
      <c r="L5" s="137"/>
      <c r="M5" s="137"/>
      <c r="N5" s="4"/>
      <c r="O5" s="4"/>
      <c r="P5" s="4"/>
      <c r="Q5" s="4"/>
    </row>
    <row r="6" spans="1:17" s="1" customFormat="1" ht="23.5" outlineLevel="1">
      <c r="A6" s="13" t="s">
        <v>3</v>
      </c>
      <c r="B6" s="19"/>
      <c r="C6" s="22"/>
      <c r="D6" s="71"/>
      <c r="E6" s="2"/>
      <c r="F6" s="2"/>
      <c r="G6" s="2"/>
      <c r="H6" s="3"/>
      <c r="I6" s="3"/>
      <c r="J6" s="4"/>
      <c r="K6" s="136"/>
      <c r="L6" s="137"/>
      <c r="M6" s="137"/>
      <c r="N6" s="4"/>
      <c r="O6" s="4"/>
      <c r="P6" s="4"/>
      <c r="Q6" s="4"/>
    </row>
    <row r="7" spans="1:17" s="1" customFormat="1" ht="23.5" outlineLevel="1">
      <c r="A7" s="13" t="s">
        <v>4</v>
      </c>
      <c r="B7" s="19"/>
      <c r="C7" s="22"/>
      <c r="D7" s="71"/>
      <c r="E7" s="2"/>
      <c r="F7" s="2"/>
      <c r="G7" s="2"/>
      <c r="H7" s="3"/>
      <c r="I7" s="3"/>
      <c r="J7" s="4"/>
      <c r="K7" s="136"/>
      <c r="L7" s="137"/>
      <c r="M7" s="137"/>
      <c r="N7" s="4"/>
      <c r="O7" s="4"/>
      <c r="P7" s="4"/>
      <c r="Q7" s="4"/>
    </row>
    <row r="8" spans="1:17" s="1" customFormat="1" ht="23.5" outlineLevel="1">
      <c r="A8" s="13" t="s">
        <v>5</v>
      </c>
      <c r="B8" s="19"/>
      <c r="C8" s="22"/>
      <c r="D8" s="71"/>
      <c r="E8" s="2"/>
      <c r="F8" s="2"/>
      <c r="G8" s="2"/>
      <c r="H8" s="6"/>
      <c r="I8" s="6"/>
      <c r="J8" s="4"/>
      <c r="K8" s="136"/>
      <c r="L8" s="137"/>
      <c r="M8" s="137"/>
      <c r="N8" s="4"/>
      <c r="O8" s="4"/>
      <c r="P8" s="4"/>
      <c r="Q8" s="4"/>
    </row>
    <row r="9" spans="1:17" s="1" customFormat="1" ht="23.5" outlineLevel="1">
      <c r="A9" s="14" t="s">
        <v>6</v>
      </c>
      <c r="B9" s="138">
        <v>0.05</v>
      </c>
      <c r="C9" s="23"/>
      <c r="D9" s="72"/>
      <c r="E9" s="139"/>
      <c r="F9" s="139"/>
      <c r="G9" s="139"/>
      <c r="H9" s="17"/>
      <c r="I9" s="17"/>
      <c r="J9" s="4"/>
      <c r="K9" s="8"/>
      <c r="L9" s="140"/>
      <c r="M9" s="140"/>
      <c r="N9" s="141"/>
      <c r="O9" s="11"/>
      <c r="P9" s="137"/>
      <c r="Q9" s="11"/>
    </row>
    <row r="10" spans="1:17" s="1" customFormat="1" ht="38.4" customHeight="1" outlineLevel="1">
      <c r="A10" s="14"/>
      <c r="B10" s="142"/>
      <c r="C10" s="23"/>
      <c r="D10" s="72"/>
      <c r="E10" s="139"/>
      <c r="F10" s="139"/>
      <c r="G10" s="139"/>
      <c r="H10" s="17"/>
      <c r="I10" s="17"/>
      <c r="J10" s="4"/>
      <c r="K10" s="8"/>
      <c r="L10" s="140"/>
      <c r="M10" s="140"/>
      <c r="N10" s="141"/>
      <c r="O10" s="11"/>
      <c r="P10" s="137"/>
      <c r="Q10" s="11"/>
    </row>
    <row r="11" spans="1:17" s="1" customFormat="1" ht="22.5" customHeight="1" outlineLevel="1">
      <c r="A11" s="45" t="s">
        <v>7</v>
      </c>
      <c r="B11" s="143"/>
      <c r="C11" s="56" t="s">
        <v>8</v>
      </c>
      <c r="D11" s="73"/>
      <c r="E11" s="144"/>
      <c r="F11" s="144"/>
      <c r="G11" s="144"/>
      <c r="H11" s="17"/>
      <c r="I11" s="17"/>
      <c r="J11" s="4"/>
      <c r="K11" s="8"/>
      <c r="L11" s="140"/>
      <c r="M11" s="140"/>
      <c r="N11" s="141"/>
      <c r="O11" s="11"/>
      <c r="P11" s="137"/>
      <c r="Q11" s="11"/>
    </row>
    <row r="12" spans="1:17" ht="18.5">
      <c r="A12" s="63"/>
      <c r="B12" s="61"/>
      <c r="C12" s="75"/>
      <c r="D12" s="62"/>
      <c r="E12" s="60"/>
      <c r="F12" s="60"/>
      <c r="G12" s="60"/>
      <c r="H12" s="59"/>
      <c r="I12" s="59"/>
      <c r="J12" s="59"/>
      <c r="K12" s="59"/>
      <c r="L12" s="59"/>
      <c r="M12" s="59"/>
    </row>
    <row r="13" spans="1:17" ht="18.5">
      <c r="A13" s="63"/>
      <c r="B13" s="61"/>
      <c r="C13" s="75"/>
      <c r="D13" s="62"/>
      <c r="E13" s="60"/>
      <c r="F13" s="60"/>
      <c r="G13" s="60"/>
      <c r="H13" s="59"/>
      <c r="I13" s="59"/>
      <c r="J13" s="59"/>
      <c r="K13" s="59"/>
      <c r="L13" s="59"/>
      <c r="M13" s="59"/>
    </row>
    <row r="14" spans="1:17" ht="36" customHeight="1">
      <c r="A14" s="269" t="s">
        <v>289</v>
      </c>
      <c r="B14" s="269"/>
      <c r="C14" s="269"/>
      <c r="D14" s="269"/>
      <c r="E14" s="269"/>
      <c r="F14" s="269"/>
      <c r="G14" s="269"/>
      <c r="H14" s="269"/>
      <c r="I14" s="269"/>
      <c r="J14" s="59"/>
    </row>
    <row r="15" spans="1:17" ht="35.4" customHeight="1">
      <c r="A15" s="269" t="s">
        <v>1476</v>
      </c>
      <c r="B15" s="269"/>
      <c r="C15" s="269"/>
      <c r="D15" s="269"/>
      <c r="E15" s="269"/>
      <c r="F15" s="269"/>
      <c r="G15" s="269"/>
      <c r="H15" s="269"/>
      <c r="I15" s="269"/>
      <c r="J15" s="59"/>
    </row>
    <row r="16" spans="1:17" ht="18.5" hidden="1">
      <c r="A16" s="63"/>
      <c r="B16" s="61"/>
      <c r="C16" s="75"/>
      <c r="D16" s="62"/>
      <c r="E16" s="60"/>
      <c r="F16" s="60"/>
      <c r="G16" s="60"/>
      <c r="H16" s="59"/>
      <c r="I16" s="59"/>
      <c r="J16" s="59"/>
      <c r="K16" s="59"/>
      <c r="L16" s="59"/>
      <c r="M16" s="59"/>
    </row>
    <row r="17" spans="1:13" ht="18.5">
      <c r="A17" s="63"/>
      <c r="B17" s="61"/>
      <c r="C17" s="75"/>
      <c r="D17" s="62"/>
      <c r="E17" s="60"/>
      <c r="F17" s="60"/>
      <c r="G17" s="60"/>
      <c r="H17" s="59"/>
      <c r="I17" s="59"/>
      <c r="J17" s="59"/>
      <c r="K17" s="59"/>
      <c r="L17" s="59"/>
      <c r="M17" s="59"/>
    </row>
    <row r="18" spans="1:13" ht="122.4" customHeight="1">
      <c r="A18" s="146"/>
      <c r="B18" s="147" t="s">
        <v>1441</v>
      </c>
      <c r="C18" s="148"/>
      <c r="D18" s="149"/>
      <c r="E18" s="150"/>
      <c r="F18" s="150"/>
      <c r="G18" s="150"/>
      <c r="H18" s="151"/>
      <c r="I18" s="152"/>
      <c r="J18" s="58"/>
      <c r="K18" s="59"/>
      <c r="L18" s="59"/>
      <c r="M18" s="59"/>
    </row>
    <row r="19" spans="1:13" ht="114">
      <c r="A19" s="197" t="s">
        <v>13</v>
      </c>
      <c r="B19" s="197" t="s">
        <v>29</v>
      </c>
      <c r="C19" s="197" t="s">
        <v>12</v>
      </c>
      <c r="D19" s="197" t="s">
        <v>15</v>
      </c>
      <c r="E19" s="197" t="s">
        <v>16</v>
      </c>
      <c r="F19" s="154" t="s">
        <v>31</v>
      </c>
      <c r="G19" s="155" t="s">
        <v>1440</v>
      </c>
      <c r="H19" s="154" t="s">
        <v>21</v>
      </c>
      <c r="I19" s="154" t="s">
        <v>22</v>
      </c>
    </row>
    <row r="20" spans="1:13" s="67" customFormat="1" ht="46.75" customHeight="1">
      <c r="A20" s="214"/>
      <c r="B20" s="199"/>
      <c r="C20" s="198"/>
      <c r="D20" s="199" t="s">
        <v>1292</v>
      </c>
      <c r="E20" s="199"/>
      <c r="F20" s="215"/>
      <c r="G20" s="215"/>
      <c r="H20" s="200"/>
      <c r="I20" s="201"/>
    </row>
    <row r="21" spans="1:13" s="67" customFormat="1" ht="130" customHeight="1">
      <c r="A21" s="176" t="s">
        <v>311</v>
      </c>
      <c r="B21" s="176" t="s">
        <v>312</v>
      </c>
      <c r="C21" s="76" t="s">
        <v>311</v>
      </c>
      <c r="D21" s="176" t="s">
        <v>2085</v>
      </c>
      <c r="E21" s="15">
        <v>3</v>
      </c>
      <c r="F21" s="177">
        <v>4.38</v>
      </c>
      <c r="G21" s="177">
        <f t="shared" ref="G21:G85" si="0">F21*(1-$B$9)</f>
        <v>4.1609999999999996</v>
      </c>
      <c r="H21" s="15"/>
      <c r="I21" s="53">
        <f>G21*H21</f>
        <v>0</v>
      </c>
    </row>
    <row r="22" spans="1:13" s="67" customFormat="1" ht="130" customHeight="1">
      <c r="A22" s="176" t="s">
        <v>317</v>
      </c>
      <c r="B22" s="176" t="s">
        <v>318</v>
      </c>
      <c r="C22" s="76" t="s">
        <v>317</v>
      </c>
      <c r="D22" s="176" t="s">
        <v>2086</v>
      </c>
      <c r="E22" s="15">
        <v>3</v>
      </c>
      <c r="F22" s="177">
        <v>4.38</v>
      </c>
      <c r="G22" s="177">
        <f t="shared" si="0"/>
        <v>4.1609999999999996</v>
      </c>
      <c r="H22" s="15"/>
      <c r="I22" s="53">
        <f t="shared" ref="I22:I66" si="1">G22*H22</f>
        <v>0</v>
      </c>
    </row>
    <row r="23" spans="1:13" s="67" customFormat="1" ht="130" customHeight="1">
      <c r="A23" s="176" t="s">
        <v>305</v>
      </c>
      <c r="B23" s="176" t="s">
        <v>306</v>
      </c>
      <c r="C23" s="76" t="s">
        <v>305</v>
      </c>
      <c r="D23" s="176" t="s">
        <v>2087</v>
      </c>
      <c r="E23" s="15">
        <v>3</v>
      </c>
      <c r="F23" s="177">
        <v>4.38</v>
      </c>
      <c r="G23" s="177">
        <f t="shared" si="0"/>
        <v>4.1609999999999996</v>
      </c>
      <c r="H23" s="15"/>
      <c r="I23" s="53">
        <f t="shared" si="1"/>
        <v>0</v>
      </c>
    </row>
    <row r="24" spans="1:13" s="67" customFormat="1" ht="130" customHeight="1">
      <c r="A24" s="176" t="s">
        <v>313</v>
      </c>
      <c r="B24" s="176" t="s">
        <v>314</v>
      </c>
      <c r="C24" s="76" t="s">
        <v>313</v>
      </c>
      <c r="D24" s="176" t="s">
        <v>2088</v>
      </c>
      <c r="E24" s="15">
        <v>3</v>
      </c>
      <c r="F24" s="177">
        <v>4.38</v>
      </c>
      <c r="G24" s="177">
        <f t="shared" si="0"/>
        <v>4.1609999999999996</v>
      </c>
      <c r="H24" s="15"/>
      <c r="I24" s="53">
        <f t="shared" si="1"/>
        <v>0</v>
      </c>
    </row>
    <row r="25" spans="1:13" s="67" customFormat="1" ht="130" customHeight="1">
      <c r="A25" s="176" t="s">
        <v>315</v>
      </c>
      <c r="B25" s="176" t="s">
        <v>316</v>
      </c>
      <c r="C25" s="76" t="s">
        <v>315</v>
      </c>
      <c r="D25" s="176" t="s">
        <v>2089</v>
      </c>
      <c r="E25" s="15">
        <v>3</v>
      </c>
      <c r="F25" s="177">
        <v>4.38</v>
      </c>
      <c r="G25" s="177">
        <f t="shared" si="0"/>
        <v>4.1609999999999996</v>
      </c>
      <c r="H25" s="15"/>
      <c r="I25" s="53">
        <f t="shared" si="1"/>
        <v>0</v>
      </c>
    </row>
    <row r="26" spans="1:13" s="67" customFormat="1" ht="130" customHeight="1">
      <c r="A26" s="176" t="s">
        <v>343</v>
      </c>
      <c r="B26" s="176" t="s">
        <v>344</v>
      </c>
      <c r="C26" s="76" t="s">
        <v>343</v>
      </c>
      <c r="D26" s="176" t="s">
        <v>2090</v>
      </c>
      <c r="E26" s="15">
        <v>3</v>
      </c>
      <c r="F26" s="177">
        <v>4.38</v>
      </c>
      <c r="G26" s="177">
        <f t="shared" si="0"/>
        <v>4.1609999999999996</v>
      </c>
      <c r="H26" s="15"/>
      <c r="I26" s="53">
        <f t="shared" si="1"/>
        <v>0</v>
      </c>
    </row>
    <row r="27" spans="1:13" s="67" customFormat="1" ht="130" customHeight="1">
      <c r="A27" s="176" t="s">
        <v>341</v>
      </c>
      <c r="B27" s="176" t="s">
        <v>342</v>
      </c>
      <c r="C27" s="76" t="s">
        <v>341</v>
      </c>
      <c r="D27" s="176" t="s">
        <v>2091</v>
      </c>
      <c r="E27" s="15">
        <v>3</v>
      </c>
      <c r="F27" s="177">
        <v>4.38</v>
      </c>
      <c r="G27" s="177">
        <f t="shared" si="0"/>
        <v>4.1609999999999996</v>
      </c>
      <c r="H27" s="15"/>
      <c r="I27" s="53">
        <f t="shared" si="1"/>
        <v>0</v>
      </c>
    </row>
    <row r="28" spans="1:13" s="67" customFormat="1" ht="130" customHeight="1">
      <c r="A28" s="176" t="s">
        <v>339</v>
      </c>
      <c r="B28" s="176" t="s">
        <v>340</v>
      </c>
      <c r="C28" s="76" t="s">
        <v>339</v>
      </c>
      <c r="D28" s="176" t="s">
        <v>2092</v>
      </c>
      <c r="E28" s="15">
        <v>3</v>
      </c>
      <c r="F28" s="177">
        <v>4.38</v>
      </c>
      <c r="G28" s="177">
        <f t="shared" si="0"/>
        <v>4.1609999999999996</v>
      </c>
      <c r="H28" s="15"/>
      <c r="I28" s="53">
        <f t="shared" si="1"/>
        <v>0</v>
      </c>
    </row>
    <row r="29" spans="1:13" s="67" customFormat="1" ht="130" customHeight="1">
      <c r="A29" s="176" t="s">
        <v>1433</v>
      </c>
      <c r="B29" s="176" t="s">
        <v>290</v>
      </c>
      <c r="C29" s="76" t="s">
        <v>1433</v>
      </c>
      <c r="D29" s="176" t="s">
        <v>2093</v>
      </c>
      <c r="E29" s="15">
        <v>3</v>
      </c>
      <c r="F29" s="177">
        <v>4.38</v>
      </c>
      <c r="G29" s="177">
        <f t="shared" si="0"/>
        <v>4.1609999999999996</v>
      </c>
      <c r="H29" s="15"/>
      <c r="I29" s="53">
        <f t="shared" si="1"/>
        <v>0</v>
      </c>
    </row>
    <row r="30" spans="1:13" s="67" customFormat="1" ht="130" customHeight="1">
      <c r="A30" s="176" t="s">
        <v>335</v>
      </c>
      <c r="B30" s="176" t="s">
        <v>336</v>
      </c>
      <c r="C30" s="76" t="s">
        <v>335</v>
      </c>
      <c r="D30" s="176" t="s">
        <v>2094</v>
      </c>
      <c r="E30" s="15">
        <v>3</v>
      </c>
      <c r="F30" s="177">
        <v>4.38</v>
      </c>
      <c r="G30" s="177">
        <f t="shared" si="0"/>
        <v>4.1609999999999996</v>
      </c>
      <c r="H30" s="15"/>
      <c r="I30" s="53">
        <f t="shared" si="1"/>
        <v>0</v>
      </c>
    </row>
    <row r="31" spans="1:13" s="67" customFormat="1" ht="130" customHeight="1">
      <c r="A31" s="176" t="s">
        <v>319</v>
      </c>
      <c r="B31" s="176" t="s">
        <v>320</v>
      </c>
      <c r="C31" s="76" t="s">
        <v>319</v>
      </c>
      <c r="D31" s="176" t="s">
        <v>2095</v>
      </c>
      <c r="E31" s="15">
        <v>3</v>
      </c>
      <c r="F31" s="177">
        <v>4.38</v>
      </c>
      <c r="G31" s="177">
        <f t="shared" si="0"/>
        <v>4.1609999999999996</v>
      </c>
      <c r="H31" s="15"/>
      <c r="I31" s="53">
        <f t="shared" si="1"/>
        <v>0</v>
      </c>
    </row>
    <row r="32" spans="1:13" s="67" customFormat="1" ht="130" customHeight="1">
      <c r="A32" s="176" t="s">
        <v>321</v>
      </c>
      <c r="B32" s="176" t="s">
        <v>322</v>
      </c>
      <c r="C32" s="76" t="s">
        <v>321</v>
      </c>
      <c r="D32" s="176" t="s">
        <v>2096</v>
      </c>
      <c r="E32" s="15">
        <v>3</v>
      </c>
      <c r="F32" s="177">
        <v>4.38</v>
      </c>
      <c r="G32" s="177">
        <f t="shared" si="0"/>
        <v>4.1609999999999996</v>
      </c>
      <c r="H32" s="15"/>
      <c r="I32" s="53">
        <f t="shared" si="1"/>
        <v>0</v>
      </c>
    </row>
    <row r="33" spans="1:9" s="67" customFormat="1" ht="130" customHeight="1">
      <c r="A33" s="176" t="s">
        <v>323</v>
      </c>
      <c r="B33" s="176" t="s">
        <v>324</v>
      </c>
      <c r="C33" s="76" t="s">
        <v>323</v>
      </c>
      <c r="D33" s="176" t="s">
        <v>2097</v>
      </c>
      <c r="E33" s="15">
        <v>3</v>
      </c>
      <c r="F33" s="177">
        <v>4.38</v>
      </c>
      <c r="G33" s="177">
        <f t="shared" si="0"/>
        <v>4.1609999999999996</v>
      </c>
      <c r="H33" s="15"/>
      <c r="I33" s="53">
        <f t="shared" si="1"/>
        <v>0</v>
      </c>
    </row>
    <row r="34" spans="1:9" s="67" customFormat="1" ht="130" customHeight="1">
      <c r="A34" s="176" t="s">
        <v>367</v>
      </c>
      <c r="B34" s="176" t="s">
        <v>368</v>
      </c>
      <c r="C34" s="76" t="s">
        <v>367</v>
      </c>
      <c r="D34" s="176" t="s">
        <v>2098</v>
      </c>
      <c r="E34" s="15">
        <v>3</v>
      </c>
      <c r="F34" s="177">
        <v>4.38</v>
      </c>
      <c r="G34" s="177">
        <f t="shared" si="0"/>
        <v>4.1609999999999996</v>
      </c>
      <c r="H34" s="15"/>
      <c r="I34" s="53">
        <f t="shared" si="1"/>
        <v>0</v>
      </c>
    </row>
    <row r="35" spans="1:9" s="67" customFormat="1" ht="130" customHeight="1">
      <c r="A35" s="176" t="s">
        <v>333</v>
      </c>
      <c r="B35" s="176" t="s">
        <v>334</v>
      </c>
      <c r="C35" s="76" t="s">
        <v>333</v>
      </c>
      <c r="D35" s="176" t="s">
        <v>2099</v>
      </c>
      <c r="E35" s="15">
        <v>3</v>
      </c>
      <c r="F35" s="177">
        <v>4.38</v>
      </c>
      <c r="G35" s="177">
        <f t="shared" si="0"/>
        <v>4.1609999999999996</v>
      </c>
      <c r="H35" s="15"/>
      <c r="I35" s="53">
        <f t="shared" si="1"/>
        <v>0</v>
      </c>
    </row>
    <row r="36" spans="1:9" s="67" customFormat="1" ht="130" customHeight="1">
      <c r="A36" s="176" t="s">
        <v>295</v>
      </c>
      <c r="B36" s="176" t="s">
        <v>296</v>
      </c>
      <c r="C36" s="76" t="s">
        <v>295</v>
      </c>
      <c r="D36" s="176" t="s">
        <v>2100</v>
      </c>
      <c r="E36" s="15">
        <v>3</v>
      </c>
      <c r="F36" s="177">
        <v>4.38</v>
      </c>
      <c r="G36" s="177">
        <f t="shared" si="0"/>
        <v>4.1609999999999996</v>
      </c>
      <c r="H36" s="15"/>
      <c r="I36" s="53">
        <f t="shared" si="1"/>
        <v>0</v>
      </c>
    </row>
    <row r="37" spans="1:9" s="67" customFormat="1" ht="130" customHeight="1">
      <c r="A37" s="176" t="s">
        <v>293</v>
      </c>
      <c r="B37" s="176" t="s">
        <v>294</v>
      </c>
      <c r="C37" s="76" t="s">
        <v>293</v>
      </c>
      <c r="D37" s="176" t="s">
        <v>2101</v>
      </c>
      <c r="E37" s="15">
        <v>3</v>
      </c>
      <c r="F37" s="177">
        <v>4.38</v>
      </c>
      <c r="G37" s="177">
        <f t="shared" si="0"/>
        <v>4.1609999999999996</v>
      </c>
      <c r="H37" s="15"/>
      <c r="I37" s="53">
        <f t="shared" si="1"/>
        <v>0</v>
      </c>
    </row>
    <row r="38" spans="1:9" s="67" customFormat="1" ht="130" customHeight="1">
      <c r="A38" s="176" t="s">
        <v>357</v>
      </c>
      <c r="B38" s="176" t="s">
        <v>358</v>
      </c>
      <c r="C38" s="76" t="s">
        <v>357</v>
      </c>
      <c r="D38" s="176" t="s">
        <v>2102</v>
      </c>
      <c r="E38" s="15">
        <v>3</v>
      </c>
      <c r="F38" s="177">
        <v>4.38</v>
      </c>
      <c r="G38" s="177">
        <f t="shared" si="0"/>
        <v>4.1609999999999996</v>
      </c>
      <c r="H38" s="15"/>
      <c r="I38" s="53">
        <f t="shared" si="1"/>
        <v>0</v>
      </c>
    </row>
    <row r="39" spans="1:9" s="67" customFormat="1" ht="130" customHeight="1">
      <c r="A39" s="176" t="s">
        <v>299</v>
      </c>
      <c r="B39" s="176" t="s">
        <v>300</v>
      </c>
      <c r="C39" s="76" t="s">
        <v>299</v>
      </c>
      <c r="D39" s="176" t="s">
        <v>2103</v>
      </c>
      <c r="E39" s="15">
        <v>3</v>
      </c>
      <c r="F39" s="177">
        <v>4.38</v>
      </c>
      <c r="G39" s="177">
        <f t="shared" si="0"/>
        <v>4.1609999999999996</v>
      </c>
      <c r="H39" s="15"/>
      <c r="I39" s="53">
        <f t="shared" si="1"/>
        <v>0</v>
      </c>
    </row>
    <row r="40" spans="1:9" s="67" customFormat="1" ht="130" customHeight="1">
      <c r="A40" s="176" t="s">
        <v>297</v>
      </c>
      <c r="B40" s="176" t="s">
        <v>298</v>
      </c>
      <c r="C40" s="76" t="s">
        <v>297</v>
      </c>
      <c r="D40" s="176" t="s">
        <v>2104</v>
      </c>
      <c r="E40" s="15">
        <v>3</v>
      </c>
      <c r="F40" s="177">
        <v>4.38</v>
      </c>
      <c r="G40" s="177">
        <f t="shared" si="0"/>
        <v>4.1609999999999996</v>
      </c>
      <c r="H40" s="15"/>
      <c r="I40" s="53">
        <f t="shared" si="1"/>
        <v>0</v>
      </c>
    </row>
    <row r="41" spans="1:9" s="67" customFormat="1" ht="130" customHeight="1">
      <c r="A41" s="176" t="s">
        <v>365</v>
      </c>
      <c r="B41" s="176" t="s">
        <v>366</v>
      </c>
      <c r="C41" s="76" t="s">
        <v>365</v>
      </c>
      <c r="D41" s="176" t="s">
        <v>2105</v>
      </c>
      <c r="E41" s="15">
        <v>3</v>
      </c>
      <c r="F41" s="177">
        <v>4.38</v>
      </c>
      <c r="G41" s="177">
        <f t="shared" si="0"/>
        <v>4.1609999999999996</v>
      </c>
      <c r="H41" s="15"/>
      <c r="I41" s="53">
        <f t="shared" si="1"/>
        <v>0</v>
      </c>
    </row>
    <row r="42" spans="1:9" s="67" customFormat="1" ht="130" customHeight="1">
      <c r="A42" s="176" t="s">
        <v>329</v>
      </c>
      <c r="B42" s="176" t="s">
        <v>330</v>
      </c>
      <c r="C42" s="76" t="s">
        <v>329</v>
      </c>
      <c r="D42" s="176" t="s">
        <v>2106</v>
      </c>
      <c r="E42" s="15">
        <v>3</v>
      </c>
      <c r="F42" s="177">
        <v>4.38</v>
      </c>
      <c r="G42" s="177">
        <f t="shared" si="0"/>
        <v>4.1609999999999996</v>
      </c>
      <c r="H42" s="15"/>
      <c r="I42" s="53">
        <f t="shared" si="1"/>
        <v>0</v>
      </c>
    </row>
    <row r="43" spans="1:9" s="67" customFormat="1" ht="130" customHeight="1">
      <c r="A43" s="176" t="s">
        <v>303</v>
      </c>
      <c r="B43" s="176" t="s">
        <v>304</v>
      </c>
      <c r="C43" s="76" t="s">
        <v>303</v>
      </c>
      <c r="D43" s="176" t="s">
        <v>2107</v>
      </c>
      <c r="E43" s="15">
        <v>3</v>
      </c>
      <c r="F43" s="177">
        <v>4.38</v>
      </c>
      <c r="G43" s="177">
        <f t="shared" si="0"/>
        <v>4.1609999999999996</v>
      </c>
      <c r="H43" s="15"/>
      <c r="I43" s="53">
        <f t="shared" si="1"/>
        <v>0</v>
      </c>
    </row>
    <row r="44" spans="1:9" s="67" customFormat="1" ht="130" customHeight="1">
      <c r="A44" s="176" t="s">
        <v>361</v>
      </c>
      <c r="B44" s="176" t="s">
        <v>362</v>
      </c>
      <c r="C44" s="76" t="s">
        <v>361</v>
      </c>
      <c r="D44" s="176" t="s">
        <v>2108</v>
      </c>
      <c r="E44" s="15">
        <v>3</v>
      </c>
      <c r="F44" s="177">
        <v>4.38</v>
      </c>
      <c r="G44" s="177">
        <f t="shared" si="0"/>
        <v>4.1609999999999996</v>
      </c>
      <c r="H44" s="15"/>
      <c r="I44" s="53">
        <f t="shared" si="1"/>
        <v>0</v>
      </c>
    </row>
    <row r="45" spans="1:9" s="67" customFormat="1" ht="130" customHeight="1">
      <c r="A45" s="176" t="s">
        <v>359</v>
      </c>
      <c r="B45" s="176" t="s">
        <v>360</v>
      </c>
      <c r="C45" s="76" t="s">
        <v>359</v>
      </c>
      <c r="D45" s="176" t="s">
        <v>2109</v>
      </c>
      <c r="E45" s="15">
        <v>3</v>
      </c>
      <c r="F45" s="177">
        <v>4.38</v>
      </c>
      <c r="G45" s="177">
        <f t="shared" si="0"/>
        <v>4.1609999999999996</v>
      </c>
      <c r="H45" s="15"/>
      <c r="I45" s="53">
        <f t="shared" si="1"/>
        <v>0</v>
      </c>
    </row>
    <row r="46" spans="1:9" s="67" customFormat="1" ht="130" customHeight="1">
      <c r="A46" s="176" t="s">
        <v>363</v>
      </c>
      <c r="B46" s="176" t="s">
        <v>364</v>
      </c>
      <c r="C46" s="76" t="s">
        <v>363</v>
      </c>
      <c r="D46" s="176" t="s">
        <v>2110</v>
      </c>
      <c r="E46" s="15">
        <v>3</v>
      </c>
      <c r="F46" s="177">
        <v>4.38</v>
      </c>
      <c r="G46" s="177">
        <f t="shared" si="0"/>
        <v>4.1609999999999996</v>
      </c>
      <c r="H46" s="15"/>
      <c r="I46" s="53">
        <f t="shared" si="1"/>
        <v>0</v>
      </c>
    </row>
    <row r="47" spans="1:9" s="67" customFormat="1" ht="130" customHeight="1">
      <c r="A47" s="176" t="s">
        <v>351</v>
      </c>
      <c r="B47" s="176" t="s">
        <v>352</v>
      </c>
      <c r="C47" s="76" t="s">
        <v>351</v>
      </c>
      <c r="D47" s="176" t="s">
        <v>2111</v>
      </c>
      <c r="E47" s="15">
        <v>3</v>
      </c>
      <c r="F47" s="177">
        <v>4.38</v>
      </c>
      <c r="G47" s="177">
        <f t="shared" si="0"/>
        <v>4.1609999999999996</v>
      </c>
      <c r="H47" s="15"/>
      <c r="I47" s="53">
        <f t="shared" si="1"/>
        <v>0</v>
      </c>
    </row>
    <row r="48" spans="1:9" s="67" customFormat="1" ht="130" customHeight="1">
      <c r="A48" s="176" t="s">
        <v>331</v>
      </c>
      <c r="B48" s="176" t="s">
        <v>332</v>
      </c>
      <c r="C48" s="76" t="s">
        <v>331</v>
      </c>
      <c r="D48" s="176" t="s">
        <v>2112</v>
      </c>
      <c r="E48" s="15">
        <v>3</v>
      </c>
      <c r="F48" s="177">
        <v>4.38</v>
      </c>
      <c r="G48" s="177">
        <f t="shared" si="0"/>
        <v>4.1609999999999996</v>
      </c>
      <c r="H48" s="15"/>
      <c r="I48" s="53">
        <f t="shared" si="1"/>
        <v>0</v>
      </c>
    </row>
    <row r="49" spans="1:9" s="67" customFormat="1" ht="130" customHeight="1">
      <c r="A49" s="176" t="s">
        <v>355</v>
      </c>
      <c r="B49" s="176" t="s">
        <v>356</v>
      </c>
      <c r="C49" s="76" t="s">
        <v>355</v>
      </c>
      <c r="D49" s="176" t="s">
        <v>2113</v>
      </c>
      <c r="E49" s="15">
        <v>3</v>
      </c>
      <c r="F49" s="177">
        <v>4.38</v>
      </c>
      <c r="G49" s="177">
        <f t="shared" si="0"/>
        <v>4.1609999999999996</v>
      </c>
      <c r="H49" s="15"/>
      <c r="I49" s="53">
        <f t="shared" si="1"/>
        <v>0</v>
      </c>
    </row>
    <row r="50" spans="1:9" s="67" customFormat="1" ht="130" customHeight="1">
      <c r="A50" s="176" t="s">
        <v>349</v>
      </c>
      <c r="B50" s="176" t="s">
        <v>350</v>
      </c>
      <c r="C50" s="76" t="s">
        <v>349</v>
      </c>
      <c r="D50" s="176" t="s">
        <v>2114</v>
      </c>
      <c r="E50" s="15">
        <v>3</v>
      </c>
      <c r="F50" s="177">
        <v>4.38</v>
      </c>
      <c r="G50" s="177">
        <f t="shared" si="0"/>
        <v>4.1609999999999996</v>
      </c>
      <c r="H50" s="15"/>
      <c r="I50" s="53">
        <f t="shared" si="1"/>
        <v>0</v>
      </c>
    </row>
    <row r="51" spans="1:9" s="67" customFormat="1" ht="130" customHeight="1">
      <c r="A51" s="176" t="s">
        <v>337</v>
      </c>
      <c r="B51" s="176" t="s">
        <v>338</v>
      </c>
      <c r="C51" s="76" t="s">
        <v>337</v>
      </c>
      <c r="D51" s="176" t="s">
        <v>2115</v>
      </c>
      <c r="E51" s="15">
        <v>3</v>
      </c>
      <c r="F51" s="177">
        <v>4.38</v>
      </c>
      <c r="G51" s="177">
        <f t="shared" si="0"/>
        <v>4.1609999999999996</v>
      </c>
      <c r="H51" s="15"/>
      <c r="I51" s="53">
        <f t="shared" si="1"/>
        <v>0</v>
      </c>
    </row>
    <row r="52" spans="1:9" s="67" customFormat="1" ht="130" customHeight="1">
      <c r="A52" s="176" t="s">
        <v>345</v>
      </c>
      <c r="B52" s="176" t="s">
        <v>346</v>
      </c>
      <c r="C52" s="76" t="s">
        <v>345</v>
      </c>
      <c r="D52" s="176" t="s">
        <v>2116</v>
      </c>
      <c r="E52" s="15">
        <v>3</v>
      </c>
      <c r="F52" s="177">
        <v>4.38</v>
      </c>
      <c r="G52" s="177">
        <f t="shared" si="0"/>
        <v>4.1609999999999996</v>
      </c>
      <c r="H52" s="15"/>
      <c r="I52" s="53">
        <f t="shared" si="1"/>
        <v>0</v>
      </c>
    </row>
    <row r="53" spans="1:9" s="67" customFormat="1" ht="130" customHeight="1">
      <c r="A53" s="176" t="s">
        <v>301</v>
      </c>
      <c r="B53" s="176" t="s">
        <v>302</v>
      </c>
      <c r="C53" s="76" t="s">
        <v>301</v>
      </c>
      <c r="D53" s="176" t="s">
        <v>2117</v>
      </c>
      <c r="E53" s="15">
        <v>3</v>
      </c>
      <c r="F53" s="177">
        <v>4.38</v>
      </c>
      <c r="G53" s="177">
        <f t="shared" si="0"/>
        <v>4.1609999999999996</v>
      </c>
      <c r="H53" s="15"/>
      <c r="I53" s="53">
        <f t="shared" si="1"/>
        <v>0</v>
      </c>
    </row>
    <row r="54" spans="1:9" s="67" customFormat="1" ht="130" customHeight="1">
      <c r="A54" s="176" t="s">
        <v>353</v>
      </c>
      <c r="B54" s="176" t="s">
        <v>354</v>
      </c>
      <c r="C54" s="76" t="s">
        <v>353</v>
      </c>
      <c r="D54" s="176" t="s">
        <v>2118</v>
      </c>
      <c r="E54" s="15">
        <v>3</v>
      </c>
      <c r="F54" s="177">
        <v>4.38</v>
      </c>
      <c r="G54" s="177">
        <f t="shared" si="0"/>
        <v>4.1609999999999996</v>
      </c>
      <c r="H54" s="15"/>
      <c r="I54" s="53">
        <f t="shared" si="1"/>
        <v>0</v>
      </c>
    </row>
    <row r="55" spans="1:9" s="67" customFormat="1" ht="130" customHeight="1">
      <c r="A55" s="176" t="s">
        <v>347</v>
      </c>
      <c r="B55" s="176" t="s">
        <v>348</v>
      </c>
      <c r="C55" s="76" t="s">
        <v>347</v>
      </c>
      <c r="D55" s="176" t="s">
        <v>2119</v>
      </c>
      <c r="E55" s="15">
        <v>3</v>
      </c>
      <c r="F55" s="177">
        <v>4.38</v>
      </c>
      <c r="G55" s="177">
        <f t="shared" si="0"/>
        <v>4.1609999999999996</v>
      </c>
      <c r="H55" s="15"/>
      <c r="I55" s="53">
        <f t="shared" si="1"/>
        <v>0</v>
      </c>
    </row>
    <row r="56" spans="1:9" s="67" customFormat="1" ht="130" customHeight="1">
      <c r="A56" s="176" t="s">
        <v>309</v>
      </c>
      <c r="B56" s="176" t="s">
        <v>310</v>
      </c>
      <c r="C56" s="76" t="s">
        <v>309</v>
      </c>
      <c r="D56" s="176" t="s">
        <v>2120</v>
      </c>
      <c r="E56" s="15">
        <v>3</v>
      </c>
      <c r="F56" s="177">
        <v>4.38</v>
      </c>
      <c r="G56" s="177">
        <f t="shared" si="0"/>
        <v>4.1609999999999996</v>
      </c>
      <c r="H56" s="15"/>
      <c r="I56" s="53">
        <f t="shared" si="1"/>
        <v>0</v>
      </c>
    </row>
    <row r="57" spans="1:9" s="67" customFormat="1" ht="130" customHeight="1">
      <c r="A57" s="176" t="s">
        <v>307</v>
      </c>
      <c r="B57" s="176" t="s">
        <v>308</v>
      </c>
      <c r="C57" s="76" t="s">
        <v>307</v>
      </c>
      <c r="D57" s="176" t="s">
        <v>2121</v>
      </c>
      <c r="E57" s="15">
        <v>3</v>
      </c>
      <c r="F57" s="177">
        <v>4.38</v>
      </c>
      <c r="G57" s="177">
        <f t="shared" si="0"/>
        <v>4.1609999999999996</v>
      </c>
      <c r="H57" s="15"/>
      <c r="I57" s="53">
        <f t="shared" si="1"/>
        <v>0</v>
      </c>
    </row>
    <row r="58" spans="1:9" s="67" customFormat="1" ht="130" customHeight="1">
      <c r="A58" s="176" t="s">
        <v>327</v>
      </c>
      <c r="B58" s="176" t="s">
        <v>328</v>
      </c>
      <c r="C58" s="76" t="s">
        <v>327</v>
      </c>
      <c r="D58" s="176" t="s">
        <v>2122</v>
      </c>
      <c r="E58" s="15">
        <v>3</v>
      </c>
      <c r="F58" s="177">
        <v>4.38</v>
      </c>
      <c r="G58" s="177">
        <f t="shared" si="0"/>
        <v>4.1609999999999996</v>
      </c>
      <c r="H58" s="15"/>
      <c r="I58" s="53">
        <f t="shared" si="1"/>
        <v>0</v>
      </c>
    </row>
    <row r="59" spans="1:9" s="67" customFormat="1" ht="130" customHeight="1">
      <c r="A59" s="176" t="s">
        <v>325</v>
      </c>
      <c r="B59" s="176" t="s">
        <v>326</v>
      </c>
      <c r="C59" s="76" t="s">
        <v>325</v>
      </c>
      <c r="D59" s="176" t="s">
        <v>2123</v>
      </c>
      <c r="E59" s="15">
        <v>3</v>
      </c>
      <c r="F59" s="177">
        <v>4.38</v>
      </c>
      <c r="G59" s="177">
        <f t="shared" si="0"/>
        <v>4.1609999999999996</v>
      </c>
      <c r="H59" s="15"/>
      <c r="I59" s="53">
        <f t="shared" si="1"/>
        <v>0</v>
      </c>
    </row>
    <row r="60" spans="1:9" s="67" customFormat="1" ht="130" customHeight="1">
      <c r="A60" s="176" t="s">
        <v>291</v>
      </c>
      <c r="B60" s="176" t="s">
        <v>292</v>
      </c>
      <c r="C60" s="76" t="s">
        <v>291</v>
      </c>
      <c r="D60" s="176" t="s">
        <v>2124</v>
      </c>
      <c r="E60" s="15">
        <v>3</v>
      </c>
      <c r="F60" s="177">
        <v>4.38</v>
      </c>
      <c r="G60" s="177">
        <f t="shared" si="0"/>
        <v>4.1609999999999996</v>
      </c>
      <c r="H60" s="15"/>
      <c r="I60" s="53">
        <f t="shared" si="1"/>
        <v>0</v>
      </c>
    </row>
    <row r="61" spans="1:9" s="67" customFormat="1" ht="130" customHeight="1">
      <c r="A61" s="176" t="s">
        <v>377</v>
      </c>
      <c r="B61" s="176" t="s">
        <v>378</v>
      </c>
      <c r="C61" s="76" t="s">
        <v>377</v>
      </c>
      <c r="D61" s="176" t="s">
        <v>2125</v>
      </c>
      <c r="E61" s="15">
        <v>3</v>
      </c>
      <c r="F61" s="177">
        <v>5.48</v>
      </c>
      <c r="G61" s="177">
        <f t="shared" si="0"/>
        <v>5.2060000000000004</v>
      </c>
      <c r="H61" s="15"/>
      <c r="I61" s="53">
        <f t="shared" si="1"/>
        <v>0</v>
      </c>
    </row>
    <row r="62" spans="1:9" s="67" customFormat="1" ht="130" customHeight="1">
      <c r="A62" s="176" t="s">
        <v>371</v>
      </c>
      <c r="B62" s="176" t="s">
        <v>372</v>
      </c>
      <c r="C62" s="76" t="s">
        <v>371</v>
      </c>
      <c r="D62" s="176" t="s">
        <v>2126</v>
      </c>
      <c r="E62" s="15">
        <v>3</v>
      </c>
      <c r="F62" s="177">
        <v>5.48</v>
      </c>
      <c r="G62" s="177">
        <f t="shared" si="0"/>
        <v>5.2060000000000004</v>
      </c>
      <c r="H62" s="15"/>
      <c r="I62" s="53">
        <f t="shared" si="1"/>
        <v>0</v>
      </c>
    </row>
    <row r="63" spans="1:9" s="67" customFormat="1" ht="130" customHeight="1">
      <c r="A63" s="176" t="s">
        <v>369</v>
      </c>
      <c r="B63" s="176" t="s">
        <v>370</v>
      </c>
      <c r="C63" s="76" t="s">
        <v>369</v>
      </c>
      <c r="D63" s="176" t="s">
        <v>2127</v>
      </c>
      <c r="E63" s="15">
        <v>3</v>
      </c>
      <c r="F63" s="177">
        <v>5.48</v>
      </c>
      <c r="G63" s="177">
        <f t="shared" si="0"/>
        <v>5.2060000000000004</v>
      </c>
      <c r="H63" s="15"/>
      <c r="I63" s="53">
        <f t="shared" si="1"/>
        <v>0</v>
      </c>
    </row>
    <row r="64" spans="1:9" s="67" customFormat="1" ht="130" customHeight="1">
      <c r="A64" s="176" t="s">
        <v>375</v>
      </c>
      <c r="B64" s="176" t="s">
        <v>376</v>
      </c>
      <c r="C64" s="76" t="s">
        <v>375</v>
      </c>
      <c r="D64" s="176" t="s">
        <v>2128</v>
      </c>
      <c r="E64" s="15">
        <v>3</v>
      </c>
      <c r="F64" s="177">
        <v>5.48</v>
      </c>
      <c r="G64" s="177">
        <f t="shared" si="0"/>
        <v>5.2060000000000004</v>
      </c>
      <c r="H64" s="15"/>
      <c r="I64" s="53">
        <f t="shared" si="1"/>
        <v>0</v>
      </c>
    </row>
    <row r="65" spans="1:10" s="67" customFormat="1" ht="130" customHeight="1">
      <c r="A65" s="176" t="s">
        <v>383</v>
      </c>
      <c r="B65" s="176" t="s">
        <v>384</v>
      </c>
      <c r="C65" s="76" t="s">
        <v>383</v>
      </c>
      <c r="D65" s="176" t="s">
        <v>2129</v>
      </c>
      <c r="E65" s="15">
        <v>3</v>
      </c>
      <c r="F65" s="177">
        <v>5.48</v>
      </c>
      <c r="G65" s="177">
        <f t="shared" si="0"/>
        <v>5.2060000000000004</v>
      </c>
      <c r="H65" s="15"/>
      <c r="I65" s="53">
        <f t="shared" si="1"/>
        <v>0</v>
      </c>
    </row>
    <row r="66" spans="1:10" s="67" customFormat="1" ht="130" customHeight="1">
      <c r="A66" s="176" t="s">
        <v>381</v>
      </c>
      <c r="B66" s="176" t="s">
        <v>382</v>
      </c>
      <c r="C66" s="76" t="s">
        <v>381</v>
      </c>
      <c r="D66" s="176" t="s">
        <v>2130</v>
      </c>
      <c r="E66" s="15">
        <v>3</v>
      </c>
      <c r="F66" s="177">
        <v>5.48</v>
      </c>
      <c r="G66" s="177">
        <f t="shared" si="0"/>
        <v>5.2060000000000004</v>
      </c>
      <c r="H66" s="15"/>
      <c r="I66" s="53">
        <f t="shared" si="1"/>
        <v>0</v>
      </c>
    </row>
    <row r="67" spans="1:10" s="67" customFormat="1" ht="130" customHeight="1">
      <c r="A67" s="176" t="s">
        <v>379</v>
      </c>
      <c r="B67" s="176" t="s">
        <v>380</v>
      </c>
      <c r="C67" s="76" t="s">
        <v>379</v>
      </c>
      <c r="D67" s="176" t="s">
        <v>2131</v>
      </c>
      <c r="E67" s="15">
        <v>3</v>
      </c>
      <c r="F67" s="177">
        <v>5.48</v>
      </c>
      <c r="G67" s="177">
        <f t="shared" si="0"/>
        <v>5.2060000000000004</v>
      </c>
      <c r="H67" s="15"/>
      <c r="I67" s="53">
        <f>G67*H67</f>
        <v>0</v>
      </c>
    </row>
    <row r="68" spans="1:10" s="67" customFormat="1" ht="130" customHeight="1">
      <c r="A68" s="176" t="s">
        <v>373</v>
      </c>
      <c r="B68" s="176" t="s">
        <v>374</v>
      </c>
      <c r="C68" s="76" t="s">
        <v>373</v>
      </c>
      <c r="D68" s="176" t="s">
        <v>2132</v>
      </c>
      <c r="E68" s="15">
        <v>3</v>
      </c>
      <c r="F68" s="177">
        <v>5.48</v>
      </c>
      <c r="G68" s="177">
        <f t="shared" si="0"/>
        <v>5.2060000000000004</v>
      </c>
      <c r="H68" s="15"/>
      <c r="I68" s="53">
        <f>G68*H68</f>
        <v>0</v>
      </c>
    </row>
    <row r="69" spans="1:10" s="220" customFormat="1" ht="33.5">
      <c r="A69" s="221"/>
      <c r="B69" s="203"/>
      <c r="C69" s="204" t="s">
        <v>30</v>
      </c>
      <c r="D69" s="204"/>
      <c r="E69" s="205"/>
      <c r="F69" s="212"/>
      <c r="G69" s="212"/>
      <c r="H69" s="212">
        <f>SUM(H39:H68)</f>
        <v>0</v>
      </c>
      <c r="I69" s="203">
        <f>SUM(I21:I68)</f>
        <v>0</v>
      </c>
      <c r="J69" s="219"/>
    </row>
    <row r="70" spans="1:10" s="69" customFormat="1" ht="14.5" customHeight="1">
      <c r="A70" s="202"/>
      <c r="B70" s="203"/>
      <c r="C70" s="204"/>
      <c r="D70" s="204"/>
      <c r="E70" s="205"/>
      <c r="F70" s="206"/>
      <c r="G70" s="206"/>
      <c r="H70" s="203"/>
      <c r="I70" s="207"/>
      <c r="J70" s="68"/>
    </row>
    <row r="71" spans="1:10" s="69" customFormat="1" ht="33.5">
      <c r="A71" s="208"/>
      <c r="B71" s="208"/>
      <c r="C71" s="204" t="s">
        <v>1475</v>
      </c>
      <c r="D71" s="204"/>
      <c r="E71" s="209"/>
      <c r="F71" s="210"/>
      <c r="G71" s="210"/>
      <c r="H71" s="203"/>
      <c r="I71" s="210">
        <f>IF(H69&gt;29,20%,0)</f>
        <v>0</v>
      </c>
      <c r="J71" s="68"/>
    </row>
    <row r="72" spans="1:10" s="69" customFormat="1" ht="33.5">
      <c r="A72" s="203"/>
      <c r="B72" s="203"/>
      <c r="C72" s="204" t="s">
        <v>27</v>
      </c>
      <c r="D72" s="204"/>
      <c r="E72" s="205"/>
      <c r="F72" s="211"/>
      <c r="G72" s="211"/>
      <c r="H72" s="203"/>
      <c r="I72" s="207">
        <f>I69-(I69*I71)</f>
        <v>0</v>
      </c>
      <c r="J72" s="68"/>
    </row>
    <row r="73" spans="1:10" s="69" customFormat="1" ht="33.5">
      <c r="A73" s="222"/>
      <c r="B73" s="222"/>
      <c r="C73" s="217"/>
      <c r="D73" s="217"/>
      <c r="E73" s="223"/>
      <c r="F73" s="224"/>
      <c r="G73" s="224"/>
      <c r="H73" s="216"/>
      <c r="I73" s="224"/>
      <c r="J73" s="68"/>
    </row>
    <row r="74" spans="1:10" s="67" customFormat="1" ht="46.75" customHeight="1">
      <c r="A74" s="214"/>
      <c r="B74" s="199"/>
      <c r="C74" s="198"/>
      <c r="D74" s="157" t="s">
        <v>1293</v>
      </c>
      <c r="E74" s="199"/>
      <c r="F74" s="215"/>
      <c r="G74" s="215"/>
      <c r="H74" s="200"/>
      <c r="I74" s="201"/>
    </row>
    <row r="75" spans="1:10" s="67" customFormat="1" ht="107.25" customHeight="1">
      <c r="A75" s="176" t="s">
        <v>431</v>
      </c>
      <c r="B75" s="176" t="s">
        <v>432</v>
      </c>
      <c r="C75" s="76" t="s">
        <v>431</v>
      </c>
      <c r="D75" s="176" t="s">
        <v>2133</v>
      </c>
      <c r="E75" s="15">
        <v>3</v>
      </c>
      <c r="F75" s="177">
        <v>2.52</v>
      </c>
      <c r="G75" s="177">
        <f t="shared" si="0"/>
        <v>2.3939999999999997</v>
      </c>
      <c r="H75" s="15"/>
      <c r="I75" s="53">
        <f>G75*H75</f>
        <v>0</v>
      </c>
    </row>
    <row r="76" spans="1:10" s="67" customFormat="1" ht="107.25" customHeight="1">
      <c r="A76" s="176" t="s">
        <v>401</v>
      </c>
      <c r="B76" s="176" t="s">
        <v>402</v>
      </c>
      <c r="C76" s="76" t="s">
        <v>401</v>
      </c>
      <c r="D76" s="176" t="s">
        <v>2134</v>
      </c>
      <c r="E76" s="15">
        <v>3</v>
      </c>
      <c r="F76" s="177">
        <v>2.52</v>
      </c>
      <c r="G76" s="177">
        <f t="shared" si="0"/>
        <v>2.3939999999999997</v>
      </c>
      <c r="H76" s="15"/>
      <c r="I76" s="53">
        <f t="shared" ref="I76:I122" si="2">G76*H76</f>
        <v>0</v>
      </c>
    </row>
    <row r="77" spans="1:10" s="67" customFormat="1" ht="107.25" customHeight="1">
      <c r="A77" s="176" t="s">
        <v>413</v>
      </c>
      <c r="B77" s="176" t="s">
        <v>414</v>
      </c>
      <c r="C77" s="76" t="s">
        <v>413</v>
      </c>
      <c r="D77" s="176" t="s">
        <v>2135</v>
      </c>
      <c r="E77" s="15">
        <v>3</v>
      </c>
      <c r="F77" s="177">
        <v>2.52</v>
      </c>
      <c r="G77" s="177">
        <f t="shared" si="0"/>
        <v>2.3939999999999997</v>
      </c>
      <c r="H77" s="15"/>
      <c r="I77" s="53">
        <f t="shared" si="2"/>
        <v>0</v>
      </c>
    </row>
    <row r="78" spans="1:10" s="67" customFormat="1" ht="107.25" customHeight="1">
      <c r="A78" s="176" t="s">
        <v>399</v>
      </c>
      <c r="B78" s="176" t="s">
        <v>400</v>
      </c>
      <c r="C78" s="76" t="s">
        <v>399</v>
      </c>
      <c r="D78" s="176" t="s">
        <v>2136</v>
      </c>
      <c r="E78" s="15">
        <v>3</v>
      </c>
      <c r="F78" s="177">
        <v>2.52</v>
      </c>
      <c r="G78" s="177">
        <f t="shared" si="0"/>
        <v>2.3939999999999997</v>
      </c>
      <c r="H78" s="15"/>
      <c r="I78" s="53">
        <f t="shared" si="2"/>
        <v>0</v>
      </c>
    </row>
    <row r="79" spans="1:10" s="67" customFormat="1" ht="107.25" customHeight="1">
      <c r="A79" s="176" t="s">
        <v>391</v>
      </c>
      <c r="B79" s="176" t="s">
        <v>392</v>
      </c>
      <c r="C79" s="76" t="s">
        <v>391</v>
      </c>
      <c r="D79" s="176" t="s">
        <v>2137</v>
      </c>
      <c r="E79" s="15">
        <v>3</v>
      </c>
      <c r="F79" s="177">
        <v>2.52</v>
      </c>
      <c r="G79" s="177">
        <f t="shared" si="0"/>
        <v>2.3939999999999997</v>
      </c>
      <c r="H79" s="15"/>
      <c r="I79" s="53">
        <f t="shared" si="2"/>
        <v>0</v>
      </c>
    </row>
    <row r="80" spans="1:10" s="67" customFormat="1" ht="107.25" customHeight="1">
      <c r="A80" s="176" t="s">
        <v>397</v>
      </c>
      <c r="B80" s="176" t="s">
        <v>398</v>
      </c>
      <c r="C80" s="76" t="s">
        <v>397</v>
      </c>
      <c r="D80" s="176" t="s">
        <v>2138</v>
      </c>
      <c r="E80" s="15">
        <v>3</v>
      </c>
      <c r="F80" s="177">
        <v>2.52</v>
      </c>
      <c r="G80" s="177">
        <f t="shared" si="0"/>
        <v>2.3939999999999997</v>
      </c>
      <c r="H80" s="15"/>
      <c r="I80" s="53">
        <f t="shared" si="2"/>
        <v>0</v>
      </c>
    </row>
    <row r="81" spans="1:9" s="67" customFormat="1" ht="107.25" customHeight="1">
      <c r="A81" s="176" t="s">
        <v>393</v>
      </c>
      <c r="B81" s="176" t="s">
        <v>394</v>
      </c>
      <c r="C81" s="76" t="s">
        <v>393</v>
      </c>
      <c r="D81" s="176" t="s">
        <v>2139</v>
      </c>
      <c r="E81" s="15">
        <v>3</v>
      </c>
      <c r="F81" s="177">
        <v>2.52</v>
      </c>
      <c r="G81" s="177">
        <f t="shared" si="0"/>
        <v>2.3939999999999997</v>
      </c>
      <c r="H81" s="15"/>
      <c r="I81" s="53">
        <f t="shared" si="2"/>
        <v>0</v>
      </c>
    </row>
    <row r="82" spans="1:9" s="67" customFormat="1" ht="107.25" customHeight="1">
      <c r="A82" s="176" t="s">
        <v>395</v>
      </c>
      <c r="B82" s="176" t="s">
        <v>396</v>
      </c>
      <c r="C82" s="76" t="s">
        <v>395</v>
      </c>
      <c r="D82" s="176" t="s">
        <v>2140</v>
      </c>
      <c r="E82" s="15">
        <v>3</v>
      </c>
      <c r="F82" s="177">
        <v>2.52</v>
      </c>
      <c r="G82" s="177">
        <f t="shared" si="0"/>
        <v>2.3939999999999997</v>
      </c>
      <c r="H82" s="15"/>
      <c r="I82" s="53">
        <f t="shared" si="2"/>
        <v>0</v>
      </c>
    </row>
    <row r="83" spans="1:9" s="67" customFormat="1" ht="107.25" customHeight="1">
      <c r="A83" s="176" t="s">
        <v>385</v>
      </c>
      <c r="B83" s="176" t="s">
        <v>386</v>
      </c>
      <c r="C83" s="76" t="s">
        <v>385</v>
      </c>
      <c r="D83" s="176" t="s">
        <v>2141</v>
      </c>
      <c r="E83" s="15">
        <v>3</v>
      </c>
      <c r="F83" s="177">
        <v>2.52</v>
      </c>
      <c r="G83" s="177">
        <f t="shared" si="0"/>
        <v>2.3939999999999997</v>
      </c>
      <c r="H83" s="15"/>
      <c r="I83" s="53">
        <f t="shared" si="2"/>
        <v>0</v>
      </c>
    </row>
    <row r="84" spans="1:9" s="67" customFormat="1" ht="107.25" customHeight="1">
      <c r="A84" s="176" t="s">
        <v>439</v>
      </c>
      <c r="B84" s="176" t="s">
        <v>440</v>
      </c>
      <c r="C84" s="76" t="s">
        <v>439</v>
      </c>
      <c r="D84" s="176" t="s">
        <v>2142</v>
      </c>
      <c r="E84" s="15">
        <v>3</v>
      </c>
      <c r="F84" s="177">
        <v>2.52</v>
      </c>
      <c r="G84" s="177">
        <f t="shared" si="0"/>
        <v>2.3939999999999997</v>
      </c>
      <c r="H84" s="15"/>
      <c r="I84" s="53">
        <f t="shared" si="2"/>
        <v>0</v>
      </c>
    </row>
    <row r="85" spans="1:9" s="67" customFormat="1" ht="107.25" customHeight="1">
      <c r="A85" s="176" t="s">
        <v>449</v>
      </c>
      <c r="B85" s="176" t="s">
        <v>450</v>
      </c>
      <c r="C85" s="76" t="s">
        <v>449</v>
      </c>
      <c r="D85" s="176" t="s">
        <v>2143</v>
      </c>
      <c r="E85" s="15">
        <v>3</v>
      </c>
      <c r="F85" s="177">
        <v>2.52</v>
      </c>
      <c r="G85" s="177">
        <f t="shared" si="0"/>
        <v>2.3939999999999997</v>
      </c>
      <c r="H85" s="15"/>
      <c r="I85" s="53">
        <f t="shared" si="2"/>
        <v>0</v>
      </c>
    </row>
    <row r="86" spans="1:9" s="67" customFormat="1" ht="107.25" customHeight="1">
      <c r="A86" s="176" t="s">
        <v>443</v>
      </c>
      <c r="B86" s="176" t="s">
        <v>444</v>
      </c>
      <c r="C86" s="76" t="s">
        <v>443</v>
      </c>
      <c r="D86" s="176" t="s">
        <v>2144</v>
      </c>
      <c r="E86" s="15">
        <v>3</v>
      </c>
      <c r="F86" s="177">
        <v>2.52</v>
      </c>
      <c r="G86" s="177">
        <f t="shared" ref="G86:G149" si="3">F86*(1-$B$9)</f>
        <v>2.3939999999999997</v>
      </c>
      <c r="H86" s="15"/>
      <c r="I86" s="53">
        <f t="shared" si="2"/>
        <v>0</v>
      </c>
    </row>
    <row r="87" spans="1:9" s="67" customFormat="1" ht="107.25" customHeight="1">
      <c r="A87" s="176" t="s">
        <v>435</v>
      </c>
      <c r="B87" s="176" t="s">
        <v>436</v>
      </c>
      <c r="C87" s="76" t="s">
        <v>435</v>
      </c>
      <c r="D87" s="176" t="s">
        <v>2145</v>
      </c>
      <c r="E87" s="15">
        <v>3</v>
      </c>
      <c r="F87" s="177">
        <v>2.52</v>
      </c>
      <c r="G87" s="177">
        <f t="shared" si="3"/>
        <v>2.3939999999999997</v>
      </c>
      <c r="H87" s="15"/>
      <c r="I87" s="53">
        <f t="shared" si="2"/>
        <v>0</v>
      </c>
    </row>
    <row r="88" spans="1:9" s="67" customFormat="1" ht="107.25" customHeight="1">
      <c r="A88" s="176" t="s">
        <v>409</v>
      </c>
      <c r="B88" s="176" t="s">
        <v>410</v>
      </c>
      <c r="C88" s="76" t="s">
        <v>409</v>
      </c>
      <c r="D88" s="176" t="s">
        <v>2146</v>
      </c>
      <c r="E88" s="15">
        <v>3</v>
      </c>
      <c r="F88" s="177">
        <v>2.52</v>
      </c>
      <c r="G88" s="177">
        <f t="shared" si="3"/>
        <v>2.3939999999999997</v>
      </c>
      <c r="H88" s="15"/>
      <c r="I88" s="53">
        <f t="shared" si="2"/>
        <v>0</v>
      </c>
    </row>
    <row r="89" spans="1:9" s="67" customFormat="1" ht="107.25" customHeight="1">
      <c r="A89" s="176" t="s">
        <v>457</v>
      </c>
      <c r="B89" s="176" t="s">
        <v>458</v>
      </c>
      <c r="C89" s="76" t="s">
        <v>457</v>
      </c>
      <c r="D89" s="176" t="s">
        <v>2147</v>
      </c>
      <c r="E89" s="15">
        <v>3</v>
      </c>
      <c r="F89" s="177">
        <v>2.52</v>
      </c>
      <c r="G89" s="177">
        <f t="shared" si="3"/>
        <v>2.3939999999999997</v>
      </c>
      <c r="H89" s="15"/>
      <c r="I89" s="53">
        <f t="shared" si="2"/>
        <v>0</v>
      </c>
    </row>
    <row r="90" spans="1:9" s="67" customFormat="1" ht="107.25" customHeight="1">
      <c r="A90" s="176" t="s">
        <v>407</v>
      </c>
      <c r="B90" s="176" t="s">
        <v>408</v>
      </c>
      <c r="C90" s="76" t="s">
        <v>407</v>
      </c>
      <c r="D90" s="176" t="s">
        <v>2148</v>
      </c>
      <c r="E90" s="15">
        <v>3</v>
      </c>
      <c r="F90" s="177">
        <v>2.52</v>
      </c>
      <c r="G90" s="177">
        <f t="shared" si="3"/>
        <v>2.3939999999999997</v>
      </c>
      <c r="H90" s="15"/>
      <c r="I90" s="53">
        <f t="shared" si="2"/>
        <v>0</v>
      </c>
    </row>
    <row r="91" spans="1:9" s="67" customFormat="1" ht="107.25" customHeight="1">
      <c r="A91" s="176" t="s">
        <v>403</v>
      </c>
      <c r="B91" s="176" t="s">
        <v>404</v>
      </c>
      <c r="C91" s="76" t="s">
        <v>403</v>
      </c>
      <c r="D91" s="176" t="s">
        <v>2149</v>
      </c>
      <c r="E91" s="15">
        <v>3</v>
      </c>
      <c r="F91" s="177">
        <v>2.52</v>
      </c>
      <c r="G91" s="177">
        <f t="shared" si="3"/>
        <v>2.3939999999999997</v>
      </c>
      <c r="H91" s="15"/>
      <c r="I91" s="53">
        <f t="shared" si="2"/>
        <v>0</v>
      </c>
    </row>
    <row r="92" spans="1:9" s="67" customFormat="1" ht="107.25" customHeight="1">
      <c r="A92" s="176" t="s">
        <v>455</v>
      </c>
      <c r="B92" s="176" t="s">
        <v>456</v>
      </c>
      <c r="C92" s="76" t="s">
        <v>455</v>
      </c>
      <c r="D92" s="176" t="s">
        <v>2150</v>
      </c>
      <c r="E92" s="15">
        <v>3</v>
      </c>
      <c r="F92" s="177">
        <v>2.52</v>
      </c>
      <c r="G92" s="177">
        <f t="shared" si="3"/>
        <v>2.3939999999999997</v>
      </c>
      <c r="H92" s="15"/>
      <c r="I92" s="53">
        <f t="shared" si="2"/>
        <v>0</v>
      </c>
    </row>
    <row r="93" spans="1:9" s="67" customFormat="1" ht="107.25" customHeight="1">
      <c r="A93" s="176" t="s">
        <v>423</v>
      </c>
      <c r="B93" s="176" t="s">
        <v>424</v>
      </c>
      <c r="C93" s="76" t="s">
        <v>423</v>
      </c>
      <c r="D93" s="176" t="s">
        <v>2151</v>
      </c>
      <c r="E93" s="15">
        <v>3</v>
      </c>
      <c r="F93" s="177">
        <v>2.52</v>
      </c>
      <c r="G93" s="177">
        <f t="shared" si="3"/>
        <v>2.3939999999999997</v>
      </c>
      <c r="H93" s="15"/>
      <c r="I93" s="53">
        <f t="shared" si="2"/>
        <v>0</v>
      </c>
    </row>
    <row r="94" spans="1:9" s="67" customFormat="1" ht="107.25" customHeight="1">
      <c r="A94" s="176" t="s">
        <v>441</v>
      </c>
      <c r="B94" s="176" t="s">
        <v>442</v>
      </c>
      <c r="C94" s="76" t="s">
        <v>441</v>
      </c>
      <c r="D94" s="176" t="s">
        <v>2152</v>
      </c>
      <c r="E94" s="15">
        <v>3</v>
      </c>
      <c r="F94" s="177">
        <v>2.52</v>
      </c>
      <c r="G94" s="177">
        <f t="shared" si="3"/>
        <v>2.3939999999999997</v>
      </c>
      <c r="H94" s="15"/>
      <c r="I94" s="53">
        <f t="shared" si="2"/>
        <v>0</v>
      </c>
    </row>
    <row r="95" spans="1:9" s="67" customFormat="1" ht="107.25" customHeight="1">
      <c r="A95" s="176" t="s">
        <v>425</v>
      </c>
      <c r="B95" s="176" t="s">
        <v>426</v>
      </c>
      <c r="C95" s="76" t="s">
        <v>425</v>
      </c>
      <c r="D95" s="176" t="s">
        <v>2153</v>
      </c>
      <c r="E95" s="15">
        <v>3</v>
      </c>
      <c r="F95" s="177">
        <v>2.52</v>
      </c>
      <c r="G95" s="177">
        <f t="shared" si="3"/>
        <v>2.3939999999999997</v>
      </c>
      <c r="H95" s="15"/>
      <c r="I95" s="53">
        <f t="shared" si="2"/>
        <v>0</v>
      </c>
    </row>
    <row r="96" spans="1:9" s="67" customFormat="1" ht="107.25" customHeight="1">
      <c r="A96" s="176" t="s">
        <v>461</v>
      </c>
      <c r="B96" s="176" t="s">
        <v>462</v>
      </c>
      <c r="C96" s="76" t="s">
        <v>461</v>
      </c>
      <c r="D96" s="176" t="s">
        <v>2154</v>
      </c>
      <c r="E96" s="15">
        <v>3</v>
      </c>
      <c r="F96" s="177">
        <v>2.52</v>
      </c>
      <c r="G96" s="177">
        <f t="shared" si="3"/>
        <v>2.3939999999999997</v>
      </c>
      <c r="H96" s="15"/>
      <c r="I96" s="53">
        <f t="shared" si="2"/>
        <v>0</v>
      </c>
    </row>
    <row r="97" spans="1:10" s="67" customFormat="1" ht="107.25" customHeight="1">
      <c r="A97" s="176" t="s">
        <v>411</v>
      </c>
      <c r="B97" s="176" t="s">
        <v>412</v>
      </c>
      <c r="C97" s="76" t="s">
        <v>411</v>
      </c>
      <c r="D97" s="176" t="s">
        <v>2155</v>
      </c>
      <c r="E97" s="15">
        <v>3</v>
      </c>
      <c r="F97" s="177">
        <v>2.52</v>
      </c>
      <c r="G97" s="177">
        <f t="shared" si="3"/>
        <v>2.3939999999999997</v>
      </c>
      <c r="H97" s="15"/>
      <c r="I97" s="53">
        <f t="shared" si="2"/>
        <v>0</v>
      </c>
    </row>
    <row r="98" spans="1:10" s="67" customFormat="1" ht="107.25" customHeight="1">
      <c r="A98" s="176" t="s">
        <v>415</v>
      </c>
      <c r="B98" s="176" t="s">
        <v>416</v>
      </c>
      <c r="C98" s="76" t="s">
        <v>415</v>
      </c>
      <c r="D98" s="176" t="s">
        <v>2156</v>
      </c>
      <c r="E98" s="15">
        <v>3</v>
      </c>
      <c r="F98" s="177">
        <v>2.52</v>
      </c>
      <c r="G98" s="177">
        <f t="shared" si="3"/>
        <v>2.3939999999999997</v>
      </c>
      <c r="H98" s="15"/>
      <c r="I98" s="53">
        <f t="shared" si="2"/>
        <v>0</v>
      </c>
    </row>
    <row r="99" spans="1:10" s="69" customFormat="1">
      <c r="A99" s="176" t="s">
        <v>417</v>
      </c>
      <c r="B99" s="176" t="s">
        <v>418</v>
      </c>
      <c r="C99" s="76" t="s">
        <v>417</v>
      </c>
      <c r="D99" s="176" t="s">
        <v>2157</v>
      </c>
      <c r="E99" s="15">
        <v>3</v>
      </c>
      <c r="F99" s="177">
        <v>2.52</v>
      </c>
      <c r="G99" s="177">
        <f t="shared" si="3"/>
        <v>2.3939999999999997</v>
      </c>
      <c r="H99" s="15"/>
      <c r="I99" s="53">
        <f t="shared" si="2"/>
        <v>0</v>
      </c>
      <c r="J99" s="67"/>
    </row>
    <row r="100" spans="1:10" s="69" customFormat="1">
      <c r="A100" s="176" t="s">
        <v>451</v>
      </c>
      <c r="B100" s="176" t="s">
        <v>452</v>
      </c>
      <c r="C100" s="76" t="s">
        <v>451</v>
      </c>
      <c r="D100" s="176" t="s">
        <v>2158</v>
      </c>
      <c r="E100" s="15">
        <v>3</v>
      </c>
      <c r="F100" s="177">
        <v>2.52</v>
      </c>
      <c r="G100" s="177">
        <f t="shared" si="3"/>
        <v>2.3939999999999997</v>
      </c>
      <c r="H100" s="15"/>
      <c r="I100" s="53">
        <f t="shared" si="2"/>
        <v>0</v>
      </c>
      <c r="J100" s="67"/>
    </row>
    <row r="101" spans="1:10" s="69" customFormat="1">
      <c r="A101" s="176" t="s">
        <v>445</v>
      </c>
      <c r="B101" s="176" t="s">
        <v>446</v>
      </c>
      <c r="C101" s="76" t="s">
        <v>445</v>
      </c>
      <c r="D101" s="176" t="s">
        <v>2159</v>
      </c>
      <c r="E101" s="15">
        <v>3</v>
      </c>
      <c r="F101" s="177">
        <v>2.52</v>
      </c>
      <c r="G101" s="177">
        <f t="shared" si="3"/>
        <v>2.3939999999999997</v>
      </c>
      <c r="H101" s="15"/>
      <c r="I101" s="53">
        <f t="shared" si="2"/>
        <v>0</v>
      </c>
      <c r="J101" s="67"/>
    </row>
    <row r="102" spans="1:10" s="69" customFormat="1">
      <c r="A102" s="176" t="s">
        <v>463</v>
      </c>
      <c r="B102" s="176" t="s">
        <v>464</v>
      </c>
      <c r="C102" s="76" t="s">
        <v>463</v>
      </c>
      <c r="D102" s="176" t="s">
        <v>2160</v>
      </c>
      <c r="E102" s="15">
        <v>3</v>
      </c>
      <c r="F102" s="177">
        <v>2.52</v>
      </c>
      <c r="G102" s="177">
        <f t="shared" si="3"/>
        <v>2.3939999999999997</v>
      </c>
      <c r="H102" s="15"/>
      <c r="I102" s="53">
        <f t="shared" si="2"/>
        <v>0</v>
      </c>
      <c r="J102" s="67"/>
    </row>
    <row r="103" spans="1:10" s="67" customFormat="1">
      <c r="A103" s="176" t="s">
        <v>447</v>
      </c>
      <c r="B103" s="176" t="s">
        <v>448</v>
      </c>
      <c r="C103" s="76" t="s">
        <v>447</v>
      </c>
      <c r="D103" s="176" t="s">
        <v>2161</v>
      </c>
      <c r="E103" s="15">
        <v>3</v>
      </c>
      <c r="F103" s="177">
        <v>2.52</v>
      </c>
      <c r="G103" s="177">
        <f t="shared" si="3"/>
        <v>2.3939999999999997</v>
      </c>
      <c r="H103" s="15"/>
      <c r="I103" s="53">
        <f t="shared" si="2"/>
        <v>0</v>
      </c>
    </row>
    <row r="104" spans="1:10" s="67" customFormat="1">
      <c r="A104" s="176" t="s">
        <v>387</v>
      </c>
      <c r="B104" s="176" t="s">
        <v>388</v>
      </c>
      <c r="C104" s="76" t="s">
        <v>387</v>
      </c>
      <c r="D104" s="176" t="s">
        <v>2162</v>
      </c>
      <c r="F104" s="177">
        <v>2.52</v>
      </c>
      <c r="G104" s="177">
        <f t="shared" si="3"/>
        <v>2.3939999999999997</v>
      </c>
      <c r="H104" s="15"/>
      <c r="I104" s="53">
        <f t="shared" si="2"/>
        <v>0</v>
      </c>
    </row>
    <row r="105" spans="1:10" s="67" customFormat="1">
      <c r="A105" s="176" t="s">
        <v>433</v>
      </c>
      <c r="B105" s="176" t="s">
        <v>434</v>
      </c>
      <c r="C105" s="76" t="s">
        <v>433</v>
      </c>
      <c r="D105" s="176" t="s">
        <v>2163</v>
      </c>
      <c r="F105" s="177">
        <v>2.52</v>
      </c>
      <c r="G105" s="177">
        <f t="shared" si="3"/>
        <v>2.3939999999999997</v>
      </c>
      <c r="H105" s="15"/>
      <c r="I105" s="53">
        <f t="shared" si="2"/>
        <v>0</v>
      </c>
    </row>
    <row r="106" spans="1:10" s="67" customFormat="1">
      <c r="A106" s="176" t="s">
        <v>419</v>
      </c>
      <c r="B106" s="176" t="s">
        <v>420</v>
      </c>
      <c r="C106" s="76" t="s">
        <v>419</v>
      </c>
      <c r="D106" s="176" t="s">
        <v>2164</v>
      </c>
      <c r="F106" s="177">
        <v>2.52</v>
      </c>
      <c r="G106" s="177">
        <f t="shared" si="3"/>
        <v>2.3939999999999997</v>
      </c>
      <c r="H106" s="15"/>
      <c r="I106" s="53">
        <f t="shared" si="2"/>
        <v>0</v>
      </c>
    </row>
    <row r="107" spans="1:10" s="67" customFormat="1">
      <c r="A107" s="176" t="s">
        <v>459</v>
      </c>
      <c r="B107" s="176" t="s">
        <v>460</v>
      </c>
      <c r="C107" s="76" t="s">
        <v>459</v>
      </c>
      <c r="D107" s="176" t="s">
        <v>2165</v>
      </c>
      <c r="F107" s="177">
        <v>2.52</v>
      </c>
      <c r="G107" s="177">
        <f t="shared" si="3"/>
        <v>2.3939999999999997</v>
      </c>
      <c r="H107" s="15"/>
      <c r="I107" s="53">
        <f t="shared" si="2"/>
        <v>0</v>
      </c>
    </row>
    <row r="108" spans="1:10" s="67" customFormat="1">
      <c r="A108" s="176" t="s">
        <v>389</v>
      </c>
      <c r="B108" s="176" t="s">
        <v>390</v>
      </c>
      <c r="C108" s="76" t="s">
        <v>389</v>
      </c>
      <c r="D108" s="176" t="s">
        <v>2166</v>
      </c>
      <c r="F108" s="177">
        <v>2.52</v>
      </c>
      <c r="G108" s="177">
        <f t="shared" si="3"/>
        <v>2.3939999999999997</v>
      </c>
      <c r="H108" s="15"/>
      <c r="I108" s="53">
        <f t="shared" si="2"/>
        <v>0</v>
      </c>
    </row>
    <row r="109" spans="1:10" s="67" customFormat="1">
      <c r="A109" s="176" t="s">
        <v>453</v>
      </c>
      <c r="B109" s="176" t="s">
        <v>454</v>
      </c>
      <c r="C109" s="76" t="s">
        <v>453</v>
      </c>
      <c r="D109" s="176" t="s">
        <v>2167</v>
      </c>
      <c r="E109" s="15">
        <v>3</v>
      </c>
      <c r="F109" s="177">
        <v>2.52</v>
      </c>
      <c r="G109" s="177">
        <f t="shared" si="3"/>
        <v>2.3939999999999997</v>
      </c>
      <c r="H109" s="15"/>
      <c r="I109" s="53">
        <f t="shared" si="2"/>
        <v>0</v>
      </c>
    </row>
    <row r="110" spans="1:10" s="67" customFormat="1">
      <c r="A110" s="176" t="s">
        <v>421</v>
      </c>
      <c r="B110" s="176" t="s">
        <v>422</v>
      </c>
      <c r="C110" s="76" t="s">
        <v>421</v>
      </c>
      <c r="D110" s="176" t="s">
        <v>2168</v>
      </c>
      <c r="E110" s="15">
        <v>3</v>
      </c>
      <c r="F110" s="177">
        <v>2.52</v>
      </c>
      <c r="G110" s="177">
        <f t="shared" si="3"/>
        <v>2.3939999999999997</v>
      </c>
      <c r="H110" s="15"/>
      <c r="I110" s="53">
        <f t="shared" si="2"/>
        <v>0</v>
      </c>
    </row>
    <row r="111" spans="1:10" s="67" customFormat="1">
      <c r="A111" s="176" t="s">
        <v>437</v>
      </c>
      <c r="B111" s="176" t="s">
        <v>438</v>
      </c>
      <c r="C111" s="76" t="s">
        <v>437</v>
      </c>
      <c r="D111" s="176" t="s">
        <v>2169</v>
      </c>
      <c r="E111" s="15">
        <v>3</v>
      </c>
      <c r="F111" s="177">
        <v>2.52</v>
      </c>
      <c r="G111" s="177">
        <f t="shared" si="3"/>
        <v>2.3939999999999997</v>
      </c>
      <c r="H111" s="15"/>
      <c r="I111" s="53">
        <f t="shared" si="2"/>
        <v>0</v>
      </c>
    </row>
    <row r="112" spans="1:10" s="67" customFormat="1">
      <c r="A112" s="176" t="s">
        <v>427</v>
      </c>
      <c r="B112" s="176" t="s">
        <v>428</v>
      </c>
      <c r="C112" s="76" t="s">
        <v>427</v>
      </c>
      <c r="D112" s="176" t="s">
        <v>2170</v>
      </c>
      <c r="E112" s="15">
        <v>3</v>
      </c>
      <c r="F112" s="177">
        <v>2.52</v>
      </c>
      <c r="G112" s="177">
        <f t="shared" si="3"/>
        <v>2.3939999999999997</v>
      </c>
      <c r="H112" s="15"/>
      <c r="I112" s="53">
        <f t="shared" si="2"/>
        <v>0</v>
      </c>
    </row>
    <row r="113" spans="1:10" s="67" customFormat="1">
      <c r="A113" s="176" t="s">
        <v>429</v>
      </c>
      <c r="B113" s="176" t="s">
        <v>430</v>
      </c>
      <c r="C113" s="76" t="s">
        <v>429</v>
      </c>
      <c r="D113" s="176" t="s">
        <v>2171</v>
      </c>
      <c r="E113" s="15">
        <v>3</v>
      </c>
      <c r="F113" s="177">
        <v>2.52</v>
      </c>
      <c r="G113" s="177">
        <f t="shared" si="3"/>
        <v>2.3939999999999997</v>
      </c>
      <c r="H113" s="15"/>
      <c r="I113" s="53">
        <f t="shared" si="2"/>
        <v>0</v>
      </c>
    </row>
    <row r="114" spans="1:10" s="67" customFormat="1">
      <c r="A114" s="176" t="s">
        <v>405</v>
      </c>
      <c r="B114" s="176" t="s">
        <v>406</v>
      </c>
      <c r="C114" s="76" t="s">
        <v>405</v>
      </c>
      <c r="D114" s="176" t="s">
        <v>2172</v>
      </c>
      <c r="E114" s="15">
        <v>3</v>
      </c>
      <c r="F114" s="177">
        <v>2.52</v>
      </c>
      <c r="G114" s="177">
        <f t="shared" si="3"/>
        <v>2.3939999999999997</v>
      </c>
      <c r="H114" s="15"/>
      <c r="I114" s="53">
        <f t="shared" si="2"/>
        <v>0</v>
      </c>
    </row>
    <row r="115" spans="1:10" s="67" customFormat="1">
      <c r="A115" s="176" t="s">
        <v>473</v>
      </c>
      <c r="B115" s="176" t="s">
        <v>474</v>
      </c>
      <c r="C115" s="76" t="s">
        <v>473</v>
      </c>
      <c r="D115" s="176" t="s">
        <v>2173</v>
      </c>
      <c r="E115" s="15">
        <v>3</v>
      </c>
      <c r="F115" s="177">
        <v>3.15</v>
      </c>
      <c r="G115" s="177">
        <f t="shared" si="3"/>
        <v>2.9924999999999997</v>
      </c>
      <c r="H115" s="15"/>
      <c r="I115" s="53">
        <f t="shared" si="2"/>
        <v>0</v>
      </c>
    </row>
    <row r="116" spans="1:10" s="67" customFormat="1">
      <c r="A116" s="176" t="s">
        <v>467</v>
      </c>
      <c r="B116" s="176" t="s">
        <v>468</v>
      </c>
      <c r="C116" s="76" t="s">
        <v>467</v>
      </c>
      <c r="D116" s="176" t="s">
        <v>2174</v>
      </c>
      <c r="E116" s="15">
        <v>3</v>
      </c>
      <c r="F116" s="177">
        <v>3.15</v>
      </c>
      <c r="G116" s="177">
        <f t="shared" si="3"/>
        <v>2.9924999999999997</v>
      </c>
      <c r="H116" s="15"/>
      <c r="I116" s="53">
        <f t="shared" si="2"/>
        <v>0</v>
      </c>
    </row>
    <row r="117" spans="1:10" s="67" customFormat="1">
      <c r="A117" s="176" t="s">
        <v>465</v>
      </c>
      <c r="B117" s="176" t="s">
        <v>466</v>
      </c>
      <c r="C117" s="76" t="s">
        <v>465</v>
      </c>
      <c r="D117" s="176" t="s">
        <v>2175</v>
      </c>
      <c r="E117" s="15">
        <v>3</v>
      </c>
      <c r="F117" s="177">
        <v>3.15</v>
      </c>
      <c r="G117" s="177">
        <f t="shared" si="3"/>
        <v>2.9924999999999997</v>
      </c>
      <c r="H117" s="15"/>
      <c r="I117" s="53">
        <f t="shared" si="2"/>
        <v>0</v>
      </c>
    </row>
    <row r="118" spans="1:10" s="67" customFormat="1">
      <c r="A118" s="176" t="s">
        <v>471</v>
      </c>
      <c r="B118" s="176" t="s">
        <v>472</v>
      </c>
      <c r="C118" s="76" t="s">
        <v>471</v>
      </c>
      <c r="D118" s="176" t="s">
        <v>2176</v>
      </c>
      <c r="E118" s="15">
        <v>3</v>
      </c>
      <c r="F118" s="177">
        <v>3.15</v>
      </c>
      <c r="G118" s="177">
        <f t="shared" si="3"/>
        <v>2.9924999999999997</v>
      </c>
      <c r="H118" s="15"/>
      <c r="I118" s="53">
        <f t="shared" si="2"/>
        <v>0</v>
      </c>
    </row>
    <row r="119" spans="1:10" s="67" customFormat="1">
      <c r="A119" s="176" t="s">
        <v>479</v>
      </c>
      <c r="B119" s="176" t="s">
        <v>480</v>
      </c>
      <c r="C119" s="76" t="s">
        <v>479</v>
      </c>
      <c r="D119" s="176" t="s">
        <v>2177</v>
      </c>
      <c r="E119" s="15">
        <v>3</v>
      </c>
      <c r="F119" s="177">
        <v>3.15</v>
      </c>
      <c r="G119" s="177">
        <f t="shared" si="3"/>
        <v>2.9924999999999997</v>
      </c>
      <c r="H119" s="15"/>
      <c r="I119" s="53">
        <f t="shared" si="2"/>
        <v>0</v>
      </c>
    </row>
    <row r="120" spans="1:10" s="67" customFormat="1">
      <c r="A120" s="176" t="s">
        <v>477</v>
      </c>
      <c r="B120" s="176" t="s">
        <v>478</v>
      </c>
      <c r="C120" s="76" t="s">
        <v>477</v>
      </c>
      <c r="D120" s="176" t="s">
        <v>2178</v>
      </c>
      <c r="E120" s="15">
        <v>3</v>
      </c>
      <c r="F120" s="177">
        <v>3.15</v>
      </c>
      <c r="G120" s="177">
        <f t="shared" si="3"/>
        <v>2.9924999999999997</v>
      </c>
      <c r="H120" s="15"/>
      <c r="I120" s="53">
        <f t="shared" si="2"/>
        <v>0</v>
      </c>
    </row>
    <row r="121" spans="1:10" s="67" customFormat="1">
      <c r="A121" s="176" t="s">
        <v>475</v>
      </c>
      <c r="B121" s="176" t="s">
        <v>476</v>
      </c>
      <c r="C121" s="76" t="s">
        <v>475</v>
      </c>
      <c r="D121" s="176" t="s">
        <v>2179</v>
      </c>
      <c r="E121" s="15">
        <v>3</v>
      </c>
      <c r="F121" s="177">
        <v>3.15</v>
      </c>
      <c r="G121" s="177">
        <f t="shared" si="3"/>
        <v>2.9924999999999997</v>
      </c>
      <c r="H121" s="15"/>
      <c r="I121" s="53">
        <f t="shared" si="2"/>
        <v>0</v>
      </c>
    </row>
    <row r="122" spans="1:10" s="67" customFormat="1">
      <c r="A122" s="176" t="s">
        <v>469</v>
      </c>
      <c r="B122" s="176" t="s">
        <v>470</v>
      </c>
      <c r="C122" s="76" t="s">
        <v>469</v>
      </c>
      <c r="D122" s="176" t="s">
        <v>2180</v>
      </c>
      <c r="E122" s="15">
        <v>3</v>
      </c>
      <c r="F122" s="177">
        <v>3.15</v>
      </c>
      <c r="G122" s="177">
        <f t="shared" si="3"/>
        <v>2.9924999999999997</v>
      </c>
      <c r="H122" s="15"/>
      <c r="I122" s="53">
        <f t="shared" si="2"/>
        <v>0</v>
      </c>
    </row>
    <row r="123" spans="1:10" s="220" customFormat="1" ht="33.5">
      <c r="A123" s="221"/>
      <c r="B123" s="203"/>
      <c r="C123" s="204" t="s">
        <v>30</v>
      </c>
      <c r="D123" s="204"/>
      <c r="E123" s="205"/>
      <c r="F123" s="212"/>
      <c r="G123" s="212"/>
      <c r="H123" s="212">
        <f>SUM(H93:H122)</f>
        <v>0</v>
      </c>
      <c r="I123" s="213">
        <f>SUM(I75:I122)</f>
        <v>0</v>
      </c>
      <c r="J123" s="219"/>
    </row>
    <row r="124" spans="1:10" s="69" customFormat="1" ht="33.5">
      <c r="A124" s="208"/>
      <c r="B124" s="208"/>
      <c r="C124" s="204" t="s">
        <v>1475</v>
      </c>
      <c r="D124" s="204"/>
      <c r="E124" s="209"/>
      <c r="F124" s="210"/>
      <c r="G124" s="212"/>
      <c r="H124" s="203"/>
      <c r="I124" s="210">
        <f>IF(H123&gt;29,20%,0)</f>
        <v>0</v>
      </c>
      <c r="J124" s="68"/>
    </row>
    <row r="125" spans="1:10" s="69" customFormat="1" ht="33.5">
      <c r="A125" s="203"/>
      <c r="B125" s="203"/>
      <c r="C125" s="204" t="s">
        <v>27</v>
      </c>
      <c r="D125" s="204"/>
      <c r="E125" s="205"/>
      <c r="F125" s="211"/>
      <c r="G125" s="212"/>
      <c r="H125" s="203"/>
      <c r="I125" s="207">
        <f>I123-(I123*I124)</f>
        <v>0</v>
      </c>
      <c r="J125" s="68"/>
    </row>
    <row r="126" spans="1:10" s="69" customFormat="1" ht="33.5">
      <c r="A126" s="216"/>
      <c r="B126" s="216"/>
      <c r="C126" s="217"/>
      <c r="D126" s="217"/>
      <c r="E126" s="218"/>
      <c r="F126" s="225"/>
      <c r="G126" s="225"/>
      <c r="H126" s="216"/>
      <c r="I126" s="226"/>
      <c r="J126" s="68"/>
    </row>
    <row r="127" spans="1:10" s="67" customFormat="1" ht="46.75" customHeight="1">
      <c r="A127" s="214"/>
      <c r="B127" s="199"/>
      <c r="C127" s="198"/>
      <c r="D127" s="199" t="s">
        <v>1474</v>
      </c>
      <c r="E127" s="199"/>
      <c r="F127" s="215"/>
      <c r="G127" s="215"/>
      <c r="H127" s="200"/>
      <c r="I127" s="201"/>
    </row>
    <row r="128" spans="1:10" s="67" customFormat="1">
      <c r="A128" s="135" t="s">
        <v>1473</v>
      </c>
      <c r="B128" s="84" t="s">
        <v>527</v>
      </c>
      <c r="C128" s="76" t="s">
        <v>1444</v>
      </c>
      <c r="D128" s="176" t="s">
        <v>2037</v>
      </c>
      <c r="E128" s="15">
        <v>3</v>
      </c>
      <c r="F128" s="177">
        <v>1.48</v>
      </c>
      <c r="G128" s="177">
        <f t="shared" si="3"/>
        <v>1.4059999999999999</v>
      </c>
      <c r="H128" s="15"/>
      <c r="I128" s="53">
        <f>G128*H128</f>
        <v>0</v>
      </c>
    </row>
    <row r="129" spans="1:9" s="67" customFormat="1">
      <c r="A129" s="84" t="s">
        <v>497</v>
      </c>
      <c r="B129" s="84" t="s">
        <v>498</v>
      </c>
      <c r="C129" s="76" t="s">
        <v>497</v>
      </c>
      <c r="D129" s="176" t="s">
        <v>2038</v>
      </c>
      <c r="E129" s="15">
        <v>3</v>
      </c>
      <c r="F129" s="177">
        <v>1.48</v>
      </c>
      <c r="G129" s="177">
        <f t="shared" si="3"/>
        <v>1.4059999999999999</v>
      </c>
      <c r="H129" s="15"/>
      <c r="I129" s="53">
        <f t="shared" ref="I129:I175" si="4">G129*H129</f>
        <v>0</v>
      </c>
    </row>
    <row r="130" spans="1:9" s="67" customFormat="1">
      <c r="A130" s="135" t="s">
        <v>509</v>
      </c>
      <c r="B130" s="84" t="s">
        <v>510</v>
      </c>
      <c r="C130" s="76" t="s">
        <v>509</v>
      </c>
      <c r="D130" s="176" t="s">
        <v>2039</v>
      </c>
      <c r="E130" s="15">
        <v>3</v>
      </c>
      <c r="F130" s="177">
        <v>1.48</v>
      </c>
      <c r="G130" s="177">
        <f t="shared" si="3"/>
        <v>1.4059999999999999</v>
      </c>
      <c r="H130" s="15"/>
      <c r="I130" s="53">
        <f t="shared" si="4"/>
        <v>0</v>
      </c>
    </row>
    <row r="131" spans="1:9" s="67" customFormat="1">
      <c r="A131" s="84" t="s">
        <v>495</v>
      </c>
      <c r="B131" s="84" t="s">
        <v>496</v>
      </c>
      <c r="C131" s="76" t="s">
        <v>495</v>
      </c>
      <c r="D131" s="176" t="s">
        <v>2040</v>
      </c>
      <c r="E131" s="15">
        <v>3</v>
      </c>
      <c r="F131" s="177">
        <v>1.48</v>
      </c>
      <c r="G131" s="177">
        <f t="shared" si="3"/>
        <v>1.4059999999999999</v>
      </c>
      <c r="H131" s="15"/>
      <c r="I131" s="53">
        <f t="shared" si="4"/>
        <v>0</v>
      </c>
    </row>
    <row r="132" spans="1:9" s="67" customFormat="1">
      <c r="A132" s="84" t="s">
        <v>487</v>
      </c>
      <c r="B132" s="84" t="s">
        <v>488</v>
      </c>
      <c r="C132" s="76" t="s">
        <v>487</v>
      </c>
      <c r="D132" s="176" t="s">
        <v>2041</v>
      </c>
      <c r="E132" s="15">
        <v>3</v>
      </c>
      <c r="F132" s="177">
        <v>1.48</v>
      </c>
      <c r="G132" s="177">
        <f t="shared" si="3"/>
        <v>1.4059999999999999</v>
      </c>
      <c r="H132" s="15"/>
      <c r="I132" s="53">
        <f t="shared" si="4"/>
        <v>0</v>
      </c>
    </row>
    <row r="133" spans="1:9" s="67" customFormat="1">
      <c r="A133" s="84" t="s">
        <v>493</v>
      </c>
      <c r="B133" s="84" t="s">
        <v>494</v>
      </c>
      <c r="C133" s="76" t="s">
        <v>493</v>
      </c>
      <c r="D133" s="176" t="s">
        <v>2042</v>
      </c>
      <c r="E133" s="15">
        <v>3</v>
      </c>
      <c r="F133" s="177">
        <v>1.48</v>
      </c>
      <c r="G133" s="177">
        <f t="shared" si="3"/>
        <v>1.4059999999999999</v>
      </c>
      <c r="H133" s="15"/>
      <c r="I133" s="53">
        <f t="shared" si="4"/>
        <v>0</v>
      </c>
    </row>
    <row r="134" spans="1:9" s="67" customFormat="1">
      <c r="A134" s="84" t="s">
        <v>489</v>
      </c>
      <c r="B134" s="84" t="s">
        <v>490</v>
      </c>
      <c r="C134" s="76" t="s">
        <v>489</v>
      </c>
      <c r="D134" s="176" t="s">
        <v>2043</v>
      </c>
      <c r="E134" s="15">
        <v>3</v>
      </c>
      <c r="F134" s="177">
        <v>1.48</v>
      </c>
      <c r="G134" s="177">
        <f t="shared" si="3"/>
        <v>1.4059999999999999</v>
      </c>
      <c r="H134" s="15"/>
      <c r="I134" s="53">
        <f t="shared" si="4"/>
        <v>0</v>
      </c>
    </row>
    <row r="135" spans="1:9" s="67" customFormat="1">
      <c r="A135" s="84" t="s">
        <v>491</v>
      </c>
      <c r="B135" s="84" t="s">
        <v>492</v>
      </c>
      <c r="C135" s="76" t="s">
        <v>491</v>
      </c>
      <c r="D135" s="176" t="s">
        <v>2044</v>
      </c>
      <c r="E135" s="15">
        <v>3</v>
      </c>
      <c r="F135" s="177">
        <v>1.48</v>
      </c>
      <c r="G135" s="177">
        <f t="shared" si="3"/>
        <v>1.4059999999999999</v>
      </c>
      <c r="H135" s="15"/>
      <c r="I135" s="53">
        <f t="shared" si="4"/>
        <v>0</v>
      </c>
    </row>
    <row r="136" spans="1:9" s="67" customFormat="1">
      <c r="A136" s="84" t="s">
        <v>481</v>
      </c>
      <c r="B136" s="84" t="s">
        <v>482</v>
      </c>
      <c r="C136" s="76" t="s">
        <v>481</v>
      </c>
      <c r="D136" s="176" t="s">
        <v>2045</v>
      </c>
      <c r="E136" s="15">
        <v>3</v>
      </c>
      <c r="F136" s="177">
        <v>1.48</v>
      </c>
      <c r="G136" s="177">
        <f t="shared" si="3"/>
        <v>1.4059999999999999</v>
      </c>
      <c r="H136" s="15"/>
      <c r="I136" s="53">
        <f t="shared" si="4"/>
        <v>0</v>
      </c>
    </row>
    <row r="137" spans="1:9" s="67" customFormat="1">
      <c r="A137" s="84" t="s">
        <v>534</v>
      </c>
      <c r="B137" s="84" t="s">
        <v>535</v>
      </c>
      <c r="C137" s="76" t="s">
        <v>534</v>
      </c>
      <c r="D137" s="176" t="s">
        <v>2046</v>
      </c>
      <c r="E137" s="15">
        <v>3</v>
      </c>
      <c r="F137" s="177">
        <v>1.48</v>
      </c>
      <c r="G137" s="177">
        <f t="shared" si="3"/>
        <v>1.4059999999999999</v>
      </c>
      <c r="H137" s="15"/>
      <c r="I137" s="53">
        <f t="shared" si="4"/>
        <v>0</v>
      </c>
    </row>
    <row r="138" spans="1:9" s="67" customFormat="1">
      <c r="A138" s="84" t="s">
        <v>544</v>
      </c>
      <c r="B138" s="84" t="s">
        <v>545</v>
      </c>
      <c r="C138" s="76" t="s">
        <v>544</v>
      </c>
      <c r="D138" s="176" t="s">
        <v>2047</v>
      </c>
      <c r="E138" s="15">
        <v>3</v>
      </c>
      <c r="F138" s="177">
        <v>1.48</v>
      </c>
      <c r="G138" s="177">
        <f t="shared" si="3"/>
        <v>1.4059999999999999</v>
      </c>
      <c r="H138" s="15"/>
      <c r="I138" s="53">
        <f t="shared" si="4"/>
        <v>0</v>
      </c>
    </row>
    <row r="139" spans="1:9" s="67" customFormat="1">
      <c r="A139" s="84" t="s">
        <v>538</v>
      </c>
      <c r="B139" s="84" t="s">
        <v>539</v>
      </c>
      <c r="C139" s="76" t="s">
        <v>538</v>
      </c>
      <c r="D139" s="176" t="s">
        <v>2048</v>
      </c>
      <c r="E139" s="15">
        <v>3</v>
      </c>
      <c r="F139" s="177">
        <v>1.48</v>
      </c>
      <c r="G139" s="177">
        <f t="shared" si="3"/>
        <v>1.4059999999999999</v>
      </c>
      <c r="H139" s="15"/>
      <c r="I139" s="53">
        <f t="shared" si="4"/>
        <v>0</v>
      </c>
    </row>
    <row r="140" spans="1:9" s="67" customFormat="1">
      <c r="A140" s="84" t="s">
        <v>530</v>
      </c>
      <c r="B140" s="84" t="s">
        <v>531</v>
      </c>
      <c r="C140" s="76" t="s">
        <v>530</v>
      </c>
      <c r="D140" s="176" t="s">
        <v>2049</v>
      </c>
      <c r="E140" s="15">
        <v>3</v>
      </c>
      <c r="F140" s="177">
        <v>1.48</v>
      </c>
      <c r="G140" s="177">
        <f t="shared" si="3"/>
        <v>1.4059999999999999</v>
      </c>
      <c r="H140" s="15"/>
      <c r="I140" s="53">
        <f t="shared" si="4"/>
        <v>0</v>
      </c>
    </row>
    <row r="141" spans="1:9" s="67" customFormat="1">
      <c r="A141" s="84" t="s">
        <v>505</v>
      </c>
      <c r="B141" s="84" t="s">
        <v>506</v>
      </c>
      <c r="C141" s="76" t="s">
        <v>505</v>
      </c>
      <c r="D141" s="176" t="s">
        <v>2050</v>
      </c>
      <c r="E141" s="15">
        <v>3</v>
      </c>
      <c r="F141" s="177">
        <v>1.48</v>
      </c>
      <c r="G141" s="177">
        <f t="shared" si="3"/>
        <v>1.4059999999999999</v>
      </c>
      <c r="H141" s="15"/>
      <c r="I141" s="53">
        <f t="shared" si="4"/>
        <v>0</v>
      </c>
    </row>
    <row r="142" spans="1:9" s="67" customFormat="1">
      <c r="A142" s="84" t="s">
        <v>552</v>
      </c>
      <c r="B142" s="84" t="s">
        <v>553</v>
      </c>
      <c r="C142" s="76" t="s">
        <v>552</v>
      </c>
      <c r="D142" s="176" t="s">
        <v>2051</v>
      </c>
      <c r="E142" s="15">
        <v>3</v>
      </c>
      <c r="F142" s="177">
        <v>1.48</v>
      </c>
      <c r="G142" s="177">
        <f t="shared" si="3"/>
        <v>1.4059999999999999</v>
      </c>
      <c r="H142" s="15"/>
      <c r="I142" s="53">
        <f t="shared" si="4"/>
        <v>0</v>
      </c>
    </row>
    <row r="143" spans="1:9" s="67" customFormat="1">
      <c r="A143" s="84" t="s">
        <v>503</v>
      </c>
      <c r="B143" s="84" t="s">
        <v>504</v>
      </c>
      <c r="C143" s="76" t="s">
        <v>503</v>
      </c>
      <c r="D143" s="176" t="s">
        <v>2052</v>
      </c>
      <c r="E143" s="15">
        <v>3</v>
      </c>
      <c r="F143" s="177">
        <v>1.48</v>
      </c>
      <c r="G143" s="177">
        <f t="shared" si="3"/>
        <v>1.4059999999999999</v>
      </c>
      <c r="H143" s="15"/>
      <c r="I143" s="53">
        <f t="shared" si="4"/>
        <v>0</v>
      </c>
    </row>
    <row r="144" spans="1:9" s="67" customFormat="1">
      <c r="A144" s="84" t="s">
        <v>499</v>
      </c>
      <c r="B144" s="84" t="s">
        <v>500</v>
      </c>
      <c r="C144" s="76" t="s">
        <v>499</v>
      </c>
      <c r="D144" s="176" t="s">
        <v>2053</v>
      </c>
      <c r="E144" s="15">
        <v>3</v>
      </c>
      <c r="F144" s="177">
        <v>1.48</v>
      </c>
      <c r="G144" s="177">
        <f t="shared" si="3"/>
        <v>1.4059999999999999</v>
      </c>
      <c r="H144" s="15"/>
      <c r="I144" s="53">
        <f t="shared" si="4"/>
        <v>0</v>
      </c>
    </row>
    <row r="145" spans="1:9" s="67" customFormat="1">
      <c r="A145" s="84" t="s">
        <v>550</v>
      </c>
      <c r="B145" s="84" t="s">
        <v>551</v>
      </c>
      <c r="C145" s="76" t="s">
        <v>550</v>
      </c>
      <c r="D145" s="176" t="s">
        <v>2054</v>
      </c>
      <c r="E145" s="15">
        <v>3</v>
      </c>
      <c r="F145" s="177">
        <v>1.48</v>
      </c>
      <c r="G145" s="177">
        <f t="shared" si="3"/>
        <v>1.4059999999999999</v>
      </c>
      <c r="H145" s="15"/>
      <c r="I145" s="53">
        <f t="shared" si="4"/>
        <v>0</v>
      </c>
    </row>
    <row r="146" spans="1:9" s="67" customFormat="1">
      <c r="A146" s="84" t="s">
        <v>519</v>
      </c>
      <c r="B146" s="84" t="s">
        <v>520</v>
      </c>
      <c r="C146" s="76" t="s">
        <v>519</v>
      </c>
      <c r="D146" s="176" t="s">
        <v>2055</v>
      </c>
      <c r="E146" s="15">
        <v>3</v>
      </c>
      <c r="F146" s="177">
        <v>1.48</v>
      </c>
      <c r="G146" s="177">
        <f t="shared" si="3"/>
        <v>1.4059999999999999</v>
      </c>
      <c r="H146" s="15"/>
      <c r="I146" s="53">
        <f t="shared" si="4"/>
        <v>0</v>
      </c>
    </row>
    <row r="147" spans="1:9" s="67" customFormat="1">
      <c r="A147" s="84" t="s">
        <v>536</v>
      </c>
      <c r="B147" s="84" t="s">
        <v>537</v>
      </c>
      <c r="C147" s="76" t="s">
        <v>536</v>
      </c>
      <c r="D147" s="176" t="s">
        <v>2056</v>
      </c>
      <c r="E147" s="15">
        <v>3</v>
      </c>
      <c r="F147" s="177">
        <v>1.48</v>
      </c>
      <c r="G147" s="177">
        <f t="shared" si="3"/>
        <v>1.4059999999999999</v>
      </c>
      <c r="H147" s="15"/>
      <c r="I147" s="53">
        <f t="shared" si="4"/>
        <v>0</v>
      </c>
    </row>
    <row r="148" spans="1:9" s="67" customFormat="1">
      <c r="A148" s="84" t="s">
        <v>521</v>
      </c>
      <c r="B148" s="84" t="s">
        <v>522</v>
      </c>
      <c r="C148" s="76" t="s">
        <v>521</v>
      </c>
      <c r="D148" s="176" t="s">
        <v>2057</v>
      </c>
      <c r="E148" s="15">
        <v>3</v>
      </c>
      <c r="F148" s="177">
        <v>1.48</v>
      </c>
      <c r="G148" s="177">
        <f t="shared" si="3"/>
        <v>1.4059999999999999</v>
      </c>
      <c r="H148" s="15"/>
      <c r="I148" s="53">
        <f t="shared" si="4"/>
        <v>0</v>
      </c>
    </row>
    <row r="149" spans="1:9" s="67" customFormat="1">
      <c r="A149" s="84" t="s">
        <v>556</v>
      </c>
      <c r="B149" s="84" t="s">
        <v>557</v>
      </c>
      <c r="C149" s="76" t="s">
        <v>556</v>
      </c>
      <c r="D149" s="176" t="s">
        <v>2058</v>
      </c>
      <c r="E149" s="15">
        <v>3</v>
      </c>
      <c r="F149" s="177">
        <v>1.48</v>
      </c>
      <c r="G149" s="177">
        <f t="shared" si="3"/>
        <v>1.4059999999999999</v>
      </c>
      <c r="H149" s="15"/>
      <c r="I149" s="53">
        <f t="shared" si="4"/>
        <v>0</v>
      </c>
    </row>
    <row r="150" spans="1:9" s="67" customFormat="1">
      <c r="A150" s="84" t="s">
        <v>507</v>
      </c>
      <c r="B150" s="84" t="s">
        <v>508</v>
      </c>
      <c r="C150" s="76" t="s">
        <v>507</v>
      </c>
      <c r="D150" s="176" t="s">
        <v>2059</v>
      </c>
      <c r="E150" s="15">
        <v>3</v>
      </c>
      <c r="F150" s="177">
        <v>1.48</v>
      </c>
      <c r="G150" s="177">
        <f t="shared" ref="G150:G175" si="5">F150*(1-$B$9)</f>
        <v>1.4059999999999999</v>
      </c>
      <c r="H150" s="15"/>
      <c r="I150" s="53">
        <f t="shared" si="4"/>
        <v>0</v>
      </c>
    </row>
    <row r="151" spans="1:9" s="67" customFormat="1">
      <c r="A151" s="84" t="s">
        <v>511</v>
      </c>
      <c r="B151" s="84" t="s">
        <v>512</v>
      </c>
      <c r="C151" s="76" t="s">
        <v>511</v>
      </c>
      <c r="D151" s="176" t="s">
        <v>2060</v>
      </c>
      <c r="E151" s="15">
        <v>3</v>
      </c>
      <c r="F151" s="177">
        <v>1.48</v>
      </c>
      <c r="G151" s="177">
        <f t="shared" si="5"/>
        <v>1.4059999999999999</v>
      </c>
      <c r="H151" s="15"/>
      <c r="I151" s="53">
        <f t="shared" si="4"/>
        <v>0</v>
      </c>
    </row>
    <row r="152" spans="1:9" s="67" customFormat="1">
      <c r="A152" s="84" t="s">
        <v>513</v>
      </c>
      <c r="B152" s="84" t="s">
        <v>514</v>
      </c>
      <c r="C152" s="76" t="s">
        <v>513</v>
      </c>
      <c r="D152" s="176" t="s">
        <v>2061</v>
      </c>
      <c r="E152" s="15">
        <v>3</v>
      </c>
      <c r="F152" s="177">
        <v>1.48</v>
      </c>
      <c r="G152" s="177">
        <f t="shared" si="5"/>
        <v>1.4059999999999999</v>
      </c>
      <c r="H152" s="15"/>
      <c r="I152" s="53">
        <f t="shared" si="4"/>
        <v>0</v>
      </c>
    </row>
    <row r="153" spans="1:9" s="67" customFormat="1">
      <c r="A153" s="84" t="s">
        <v>546</v>
      </c>
      <c r="B153" s="84" t="s">
        <v>547</v>
      </c>
      <c r="C153" s="76" t="s">
        <v>546</v>
      </c>
      <c r="D153" s="176" t="s">
        <v>2062</v>
      </c>
      <c r="E153" s="15">
        <v>3</v>
      </c>
      <c r="F153" s="177">
        <v>1.48</v>
      </c>
      <c r="G153" s="177">
        <f t="shared" si="5"/>
        <v>1.4059999999999999</v>
      </c>
      <c r="H153" s="15"/>
      <c r="I153" s="53">
        <f t="shared" si="4"/>
        <v>0</v>
      </c>
    </row>
    <row r="154" spans="1:9" s="67" customFormat="1">
      <c r="A154" s="84" t="s">
        <v>540</v>
      </c>
      <c r="B154" s="84" t="s">
        <v>541</v>
      </c>
      <c r="C154" s="76" t="s">
        <v>540</v>
      </c>
      <c r="D154" s="176" t="s">
        <v>2063</v>
      </c>
      <c r="E154" s="15">
        <v>3</v>
      </c>
      <c r="F154" s="177">
        <v>1.48</v>
      </c>
      <c r="G154" s="177">
        <f t="shared" si="5"/>
        <v>1.4059999999999999</v>
      </c>
      <c r="H154" s="15"/>
      <c r="I154" s="53">
        <f t="shared" si="4"/>
        <v>0</v>
      </c>
    </row>
    <row r="155" spans="1:9" s="67" customFormat="1">
      <c r="A155" s="84" t="s">
        <v>558</v>
      </c>
      <c r="B155" s="84" t="s">
        <v>559</v>
      </c>
      <c r="C155" s="76" t="s">
        <v>558</v>
      </c>
      <c r="D155" s="176" t="s">
        <v>2064</v>
      </c>
      <c r="E155" s="15">
        <v>3</v>
      </c>
      <c r="F155" s="177">
        <v>1.48</v>
      </c>
      <c r="G155" s="177">
        <f t="shared" si="5"/>
        <v>1.4059999999999999</v>
      </c>
      <c r="H155" s="15"/>
      <c r="I155" s="53">
        <f t="shared" si="4"/>
        <v>0</v>
      </c>
    </row>
    <row r="156" spans="1:9" s="67" customFormat="1">
      <c r="A156" s="84" t="s">
        <v>542</v>
      </c>
      <c r="B156" s="84" t="s">
        <v>543</v>
      </c>
      <c r="C156" s="76" t="s">
        <v>542</v>
      </c>
      <c r="D156" s="176" t="s">
        <v>2065</v>
      </c>
      <c r="E156" s="15">
        <v>3</v>
      </c>
      <c r="F156" s="177">
        <v>1.48</v>
      </c>
      <c r="G156" s="177">
        <f t="shared" si="5"/>
        <v>1.4059999999999999</v>
      </c>
      <c r="H156" s="15"/>
      <c r="I156" s="53">
        <f t="shared" si="4"/>
        <v>0</v>
      </c>
    </row>
    <row r="157" spans="1:9" s="67" customFormat="1">
      <c r="A157" s="84" t="s">
        <v>483</v>
      </c>
      <c r="B157" s="84" t="s">
        <v>484</v>
      </c>
      <c r="C157" s="76" t="s">
        <v>483</v>
      </c>
      <c r="D157" s="176" t="s">
        <v>2066</v>
      </c>
      <c r="E157" s="15">
        <v>3</v>
      </c>
      <c r="F157" s="177">
        <v>1.48</v>
      </c>
      <c r="G157" s="177">
        <f t="shared" si="5"/>
        <v>1.4059999999999999</v>
      </c>
      <c r="H157" s="15"/>
      <c r="I157" s="53">
        <f t="shared" si="4"/>
        <v>0</v>
      </c>
    </row>
    <row r="158" spans="1:9" s="67" customFormat="1">
      <c r="A158" s="84" t="s">
        <v>528</v>
      </c>
      <c r="B158" s="84" t="s">
        <v>529</v>
      </c>
      <c r="C158" s="76" t="s">
        <v>528</v>
      </c>
      <c r="D158" s="176" t="s">
        <v>2067</v>
      </c>
      <c r="E158" s="15">
        <v>3</v>
      </c>
      <c r="F158" s="177">
        <v>1.48</v>
      </c>
      <c r="G158" s="177">
        <f t="shared" si="5"/>
        <v>1.4059999999999999</v>
      </c>
      <c r="H158" s="15"/>
      <c r="I158" s="53">
        <f t="shared" si="4"/>
        <v>0</v>
      </c>
    </row>
    <row r="159" spans="1:9" s="67" customFormat="1">
      <c r="A159" s="84" t="s">
        <v>515</v>
      </c>
      <c r="B159" s="84" t="s">
        <v>516</v>
      </c>
      <c r="C159" s="76" t="s">
        <v>515</v>
      </c>
      <c r="D159" s="176" t="s">
        <v>2068</v>
      </c>
      <c r="E159" s="15">
        <v>3</v>
      </c>
      <c r="F159" s="177">
        <v>1.48</v>
      </c>
      <c r="G159" s="177">
        <f t="shared" si="5"/>
        <v>1.4059999999999999</v>
      </c>
      <c r="H159" s="15"/>
      <c r="I159" s="53">
        <f t="shared" si="4"/>
        <v>0</v>
      </c>
    </row>
    <row r="160" spans="1:9" s="67" customFormat="1">
      <c r="A160" s="84" t="s">
        <v>554</v>
      </c>
      <c r="B160" s="84" t="s">
        <v>555</v>
      </c>
      <c r="C160" s="76" t="s">
        <v>554</v>
      </c>
      <c r="D160" s="176" t="s">
        <v>2069</v>
      </c>
      <c r="E160" s="15">
        <v>3</v>
      </c>
      <c r="F160" s="177">
        <v>1.48</v>
      </c>
      <c r="G160" s="177">
        <f t="shared" si="5"/>
        <v>1.4059999999999999</v>
      </c>
      <c r="H160" s="15"/>
      <c r="I160" s="53">
        <f t="shared" si="4"/>
        <v>0</v>
      </c>
    </row>
    <row r="161" spans="1:10" s="67" customFormat="1">
      <c r="A161" s="84" t="s">
        <v>485</v>
      </c>
      <c r="B161" s="84" t="s">
        <v>486</v>
      </c>
      <c r="C161" s="76" t="s">
        <v>485</v>
      </c>
      <c r="D161" s="176" t="s">
        <v>2070</v>
      </c>
      <c r="E161" s="15">
        <v>3</v>
      </c>
      <c r="F161" s="177">
        <v>1.48</v>
      </c>
      <c r="G161" s="177">
        <f t="shared" si="5"/>
        <v>1.4059999999999999</v>
      </c>
      <c r="H161" s="15"/>
      <c r="I161" s="53">
        <f t="shared" si="4"/>
        <v>0</v>
      </c>
    </row>
    <row r="162" spans="1:10" s="67" customFormat="1">
      <c r="A162" s="84" t="s">
        <v>548</v>
      </c>
      <c r="B162" s="84" t="s">
        <v>549</v>
      </c>
      <c r="C162" s="76" t="s">
        <v>548</v>
      </c>
      <c r="D162" s="176" t="s">
        <v>2071</v>
      </c>
      <c r="E162" s="15">
        <v>3</v>
      </c>
      <c r="F162" s="177">
        <v>1.48</v>
      </c>
      <c r="G162" s="177">
        <f t="shared" si="5"/>
        <v>1.4059999999999999</v>
      </c>
      <c r="H162" s="15"/>
      <c r="I162" s="53">
        <f t="shared" si="4"/>
        <v>0</v>
      </c>
    </row>
    <row r="163" spans="1:10" s="67" customFormat="1">
      <c r="A163" s="84" t="s">
        <v>517</v>
      </c>
      <c r="B163" s="84" t="s">
        <v>518</v>
      </c>
      <c r="C163" s="76" t="s">
        <v>517</v>
      </c>
      <c r="D163" s="176" t="s">
        <v>2072</v>
      </c>
      <c r="E163" s="15">
        <v>3</v>
      </c>
      <c r="F163" s="177">
        <v>1.48</v>
      </c>
      <c r="G163" s="177">
        <f t="shared" si="5"/>
        <v>1.4059999999999999</v>
      </c>
      <c r="H163" s="15"/>
      <c r="I163" s="53">
        <f t="shared" si="4"/>
        <v>0</v>
      </c>
    </row>
    <row r="164" spans="1:10" s="67" customFormat="1">
      <c r="A164" s="84" t="s">
        <v>532</v>
      </c>
      <c r="B164" s="84" t="s">
        <v>533</v>
      </c>
      <c r="C164" s="76" t="s">
        <v>532</v>
      </c>
      <c r="D164" s="176" t="s">
        <v>2073</v>
      </c>
      <c r="E164" s="15">
        <v>3</v>
      </c>
      <c r="F164" s="177">
        <v>1.48</v>
      </c>
      <c r="G164" s="177">
        <f t="shared" si="5"/>
        <v>1.4059999999999999</v>
      </c>
      <c r="H164" s="15"/>
      <c r="I164" s="53">
        <f t="shared" si="4"/>
        <v>0</v>
      </c>
    </row>
    <row r="165" spans="1:10" s="67" customFormat="1">
      <c r="A165" s="84" t="s">
        <v>523</v>
      </c>
      <c r="B165" s="84" t="s">
        <v>524</v>
      </c>
      <c r="C165" s="76" t="s">
        <v>523</v>
      </c>
      <c r="D165" s="176" t="s">
        <v>2074</v>
      </c>
      <c r="E165" s="15">
        <v>3</v>
      </c>
      <c r="F165" s="177">
        <v>1.48</v>
      </c>
      <c r="G165" s="177">
        <f t="shared" si="5"/>
        <v>1.4059999999999999</v>
      </c>
      <c r="H165" s="15"/>
      <c r="I165" s="53">
        <f t="shared" si="4"/>
        <v>0</v>
      </c>
    </row>
    <row r="166" spans="1:10" s="67" customFormat="1">
      <c r="A166" s="84" t="s">
        <v>525</v>
      </c>
      <c r="B166" s="84" t="s">
        <v>526</v>
      </c>
      <c r="C166" s="76" t="s">
        <v>525</v>
      </c>
      <c r="D166" s="176" t="s">
        <v>2075</v>
      </c>
      <c r="E166" s="15">
        <v>3</v>
      </c>
      <c r="F166" s="177">
        <v>1.48</v>
      </c>
      <c r="G166" s="177">
        <f t="shared" si="5"/>
        <v>1.4059999999999999</v>
      </c>
      <c r="H166" s="15"/>
      <c r="I166" s="53">
        <f t="shared" si="4"/>
        <v>0</v>
      </c>
    </row>
    <row r="167" spans="1:10" s="67" customFormat="1">
      <c r="A167" s="84" t="s">
        <v>501</v>
      </c>
      <c r="B167" s="84" t="s">
        <v>502</v>
      </c>
      <c r="C167" s="76" t="s">
        <v>501</v>
      </c>
      <c r="D167" s="176" t="s">
        <v>2076</v>
      </c>
      <c r="E167" s="15">
        <v>3</v>
      </c>
      <c r="F167" s="177">
        <v>1.48</v>
      </c>
      <c r="G167" s="177">
        <f t="shared" si="5"/>
        <v>1.4059999999999999</v>
      </c>
      <c r="H167" s="15"/>
      <c r="I167" s="53">
        <f t="shared" si="4"/>
        <v>0</v>
      </c>
    </row>
    <row r="168" spans="1:10" s="67" customFormat="1">
      <c r="A168" s="84" t="s">
        <v>568</v>
      </c>
      <c r="B168" s="84" t="s">
        <v>569</v>
      </c>
      <c r="C168" s="76" t="s">
        <v>568</v>
      </c>
      <c r="D168" s="176" t="s">
        <v>2077</v>
      </c>
      <c r="E168" s="15">
        <v>3</v>
      </c>
      <c r="F168" s="177">
        <v>1.86</v>
      </c>
      <c r="G168" s="177">
        <f t="shared" si="5"/>
        <v>1.7669999999999999</v>
      </c>
      <c r="H168" s="15"/>
      <c r="I168" s="53">
        <f t="shared" si="4"/>
        <v>0</v>
      </c>
    </row>
    <row r="169" spans="1:10" s="67" customFormat="1">
      <c r="A169" s="84" t="s">
        <v>562</v>
      </c>
      <c r="B169" s="84" t="s">
        <v>563</v>
      </c>
      <c r="C169" s="76" t="s">
        <v>562</v>
      </c>
      <c r="D169" s="176" t="s">
        <v>2078</v>
      </c>
      <c r="E169" s="15">
        <v>3</v>
      </c>
      <c r="F169" s="177">
        <v>1.86</v>
      </c>
      <c r="G169" s="177">
        <f t="shared" si="5"/>
        <v>1.7669999999999999</v>
      </c>
      <c r="H169" s="15"/>
      <c r="I169" s="53">
        <f t="shared" si="4"/>
        <v>0</v>
      </c>
    </row>
    <row r="170" spans="1:10" s="67" customFormat="1">
      <c r="A170" s="84" t="s">
        <v>560</v>
      </c>
      <c r="B170" s="84" t="s">
        <v>561</v>
      </c>
      <c r="C170" s="76" t="s">
        <v>560</v>
      </c>
      <c r="D170" s="176" t="s">
        <v>2079</v>
      </c>
      <c r="E170" s="15">
        <v>3</v>
      </c>
      <c r="F170" s="177">
        <v>1.86</v>
      </c>
      <c r="G170" s="177">
        <f t="shared" si="5"/>
        <v>1.7669999999999999</v>
      </c>
      <c r="H170" s="15"/>
      <c r="I170" s="53">
        <f t="shared" si="4"/>
        <v>0</v>
      </c>
    </row>
    <row r="171" spans="1:10" s="67" customFormat="1">
      <c r="A171" s="84" t="s">
        <v>566</v>
      </c>
      <c r="B171" s="84" t="s">
        <v>567</v>
      </c>
      <c r="C171" s="76" t="s">
        <v>566</v>
      </c>
      <c r="D171" s="176" t="s">
        <v>2080</v>
      </c>
      <c r="E171" s="15">
        <v>3</v>
      </c>
      <c r="F171" s="177">
        <v>1.86</v>
      </c>
      <c r="G171" s="177">
        <f t="shared" si="5"/>
        <v>1.7669999999999999</v>
      </c>
      <c r="H171" s="15"/>
      <c r="I171" s="53">
        <f t="shared" si="4"/>
        <v>0</v>
      </c>
    </row>
    <row r="172" spans="1:10" s="67" customFormat="1">
      <c r="A172" s="84" t="s">
        <v>574</v>
      </c>
      <c r="B172" s="84" t="s">
        <v>575</v>
      </c>
      <c r="C172" s="76" t="s">
        <v>574</v>
      </c>
      <c r="D172" s="176" t="s">
        <v>2081</v>
      </c>
      <c r="E172" s="15">
        <v>3</v>
      </c>
      <c r="F172" s="177">
        <v>1.86</v>
      </c>
      <c r="G172" s="177">
        <f t="shared" si="5"/>
        <v>1.7669999999999999</v>
      </c>
      <c r="H172" s="15"/>
      <c r="I172" s="53">
        <f t="shared" si="4"/>
        <v>0</v>
      </c>
    </row>
    <row r="173" spans="1:10" s="67" customFormat="1">
      <c r="A173" s="84" t="s">
        <v>572</v>
      </c>
      <c r="B173" s="84" t="s">
        <v>573</v>
      </c>
      <c r="C173" s="76" t="s">
        <v>572</v>
      </c>
      <c r="D173" s="176" t="s">
        <v>2082</v>
      </c>
      <c r="E173" s="15">
        <v>3</v>
      </c>
      <c r="F173" s="177">
        <v>1.86</v>
      </c>
      <c r="G173" s="177">
        <f t="shared" si="5"/>
        <v>1.7669999999999999</v>
      </c>
      <c r="H173" s="15"/>
      <c r="I173" s="53">
        <f t="shared" si="4"/>
        <v>0</v>
      </c>
    </row>
    <row r="174" spans="1:10" s="67" customFormat="1">
      <c r="A174" s="84" t="s">
        <v>570</v>
      </c>
      <c r="B174" s="84" t="s">
        <v>571</v>
      </c>
      <c r="C174" s="76" t="s">
        <v>570</v>
      </c>
      <c r="D174" s="176" t="s">
        <v>2083</v>
      </c>
      <c r="E174" s="15">
        <v>3</v>
      </c>
      <c r="F174" s="177">
        <v>1.86</v>
      </c>
      <c r="G174" s="177">
        <f t="shared" si="5"/>
        <v>1.7669999999999999</v>
      </c>
      <c r="H174" s="15"/>
      <c r="I174" s="53">
        <f t="shared" si="4"/>
        <v>0</v>
      </c>
    </row>
    <row r="175" spans="1:10" s="67" customFormat="1">
      <c r="A175" s="84" t="s">
        <v>564</v>
      </c>
      <c r="B175" s="84" t="s">
        <v>565</v>
      </c>
      <c r="C175" s="76" t="s">
        <v>564</v>
      </c>
      <c r="D175" s="176" t="s">
        <v>2084</v>
      </c>
      <c r="E175" s="15">
        <v>3</v>
      </c>
      <c r="F175" s="177">
        <v>1.86</v>
      </c>
      <c r="G175" s="177">
        <f t="shared" si="5"/>
        <v>1.7669999999999999</v>
      </c>
      <c r="H175" s="15"/>
      <c r="I175" s="53">
        <f t="shared" si="4"/>
        <v>0</v>
      </c>
    </row>
    <row r="176" spans="1:10" s="220" customFormat="1" ht="33.5">
      <c r="A176" s="221"/>
      <c r="B176" s="203"/>
      <c r="C176" s="204" t="s">
        <v>30</v>
      </c>
      <c r="D176" s="204"/>
      <c r="E176" s="205"/>
      <c r="F176" s="212"/>
      <c r="G176" s="212"/>
      <c r="H176" s="212">
        <f>SUM(H146:H175)</f>
        <v>0</v>
      </c>
      <c r="I176" s="213">
        <f>SUM(I128:I175)</f>
        <v>0</v>
      </c>
      <c r="J176" s="219"/>
    </row>
    <row r="177" spans="1:10" s="69" customFormat="1" ht="36" customHeight="1">
      <c r="A177" s="208"/>
      <c r="B177" s="208"/>
      <c r="C177" s="204" t="s">
        <v>1475</v>
      </c>
      <c r="D177" s="204"/>
      <c r="E177" s="209"/>
      <c r="F177" s="210"/>
      <c r="G177" s="210"/>
      <c r="H177" s="203"/>
      <c r="I177" s="210">
        <f>IF(H176&gt;29,20%,0)</f>
        <v>0</v>
      </c>
      <c r="J177" s="68"/>
    </row>
    <row r="178" spans="1:10" s="69" customFormat="1" ht="33.5">
      <c r="A178" s="203"/>
      <c r="B178" s="203"/>
      <c r="C178" s="204" t="s">
        <v>27</v>
      </c>
      <c r="D178" s="204"/>
      <c r="E178" s="205"/>
      <c r="F178" s="211"/>
      <c r="G178" s="211"/>
      <c r="H178" s="203"/>
      <c r="I178" s="207">
        <f>I176-(I176*I177)</f>
        <v>0</v>
      </c>
      <c r="J178" s="68"/>
    </row>
    <row r="179" spans="1:10" s="69" customFormat="1" ht="33.5">
      <c r="A179" s="216"/>
      <c r="B179" s="216"/>
      <c r="C179" s="217"/>
      <c r="D179" s="217"/>
      <c r="E179" s="218"/>
      <c r="F179" s="225"/>
      <c r="G179" s="225"/>
      <c r="H179" s="216"/>
      <c r="I179" s="226"/>
      <c r="J179" s="68"/>
    </row>
    <row r="180" spans="1:10" s="69" customFormat="1" ht="17" customHeight="1">
      <c r="A180" s="203"/>
      <c r="B180" s="203"/>
      <c r="C180" s="204"/>
      <c r="D180" s="204"/>
      <c r="E180" s="205"/>
      <c r="F180" s="211"/>
      <c r="G180" s="211"/>
      <c r="H180" s="203"/>
      <c r="I180" s="207"/>
      <c r="J180" s="68"/>
    </row>
    <row r="181" spans="1:10" s="69" customFormat="1" ht="61.5">
      <c r="A181" s="203"/>
      <c r="B181" s="203"/>
      <c r="C181" s="227" t="s">
        <v>1477</v>
      </c>
      <c r="D181" s="204"/>
      <c r="E181" s="205"/>
      <c r="F181" s="211"/>
      <c r="G181" s="211"/>
      <c r="H181" s="203"/>
      <c r="I181" s="207">
        <f>I178+I125+I72</f>
        <v>0</v>
      </c>
      <c r="J181" s="68"/>
    </row>
  </sheetData>
  <autoFilter ref="A19:I176" xr:uid="{85758391-C8BB-4F35-8A76-008FB8EE92E8}"/>
  <mergeCells count="3">
    <mergeCell ref="A14:I14"/>
    <mergeCell ref="A15:I15"/>
    <mergeCell ref="B2:D2"/>
  </mergeCells>
  <phoneticPr fontId="19" type="noConversion"/>
  <hyperlinks>
    <hyperlink ref="C11" r:id="rId1" xr:uid="{EA6E014D-9A95-47C6-A685-8E0A0A274642}"/>
  </hyperlinks>
  <pageMargins left="0.70866141732283472" right="0.70866141732283472" top="0.74803149606299213" bottom="0.74803149606299213" header="0.31496062992125984" footer="0.31496062992125984"/>
  <pageSetup paperSize="9" scale="38" fitToHeight="2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1F6-C51A-4034-BB32-2F02B4B9307A}">
  <sheetPr>
    <pageSetUpPr fitToPage="1"/>
  </sheetPr>
  <dimension ref="A1:K34"/>
  <sheetViews>
    <sheetView zoomScale="25" zoomScaleNormal="25" workbookViewId="0">
      <pane ySplit="19" topLeftCell="A20" activePane="bottomLeft" state="frozen"/>
      <selection pane="bottomLeft" activeCell="R34" sqref="R34"/>
    </sheetView>
  </sheetViews>
  <sheetFormatPr baseColWidth="10" defaultColWidth="11.453125" defaultRowHeight="101.5" outlineLevelRow="1"/>
  <cols>
    <col min="1" max="1" width="37.453125" customWidth="1"/>
    <col min="2" max="2" width="33.453125" customWidth="1"/>
    <col min="3" max="3" width="58.36328125" style="79" customWidth="1"/>
    <col min="4" max="4" width="130.6328125" bestFit="1" customWidth="1"/>
    <col min="5" max="5" width="7.81640625" customWidth="1"/>
    <col min="6" max="6" width="13.453125" customWidth="1"/>
    <col min="7" max="7" width="16.90625" customWidth="1"/>
    <col min="8" max="8" width="13.6328125" bestFit="1" customWidth="1"/>
    <col min="9" max="9" width="29.6328125" customWidth="1"/>
  </cols>
  <sheetData>
    <row r="1" spans="1:11">
      <c r="B1" s="160" t="s">
        <v>1438</v>
      </c>
      <c r="C1" s="78"/>
      <c r="D1" s="127"/>
      <c r="E1" s="64"/>
      <c r="F1" s="64"/>
      <c r="G1" s="64"/>
      <c r="H1" s="64"/>
      <c r="I1" s="64"/>
    </row>
    <row r="2" spans="1:11" ht="108.5" customHeight="1">
      <c r="B2" s="268" t="s">
        <v>271</v>
      </c>
      <c r="C2" s="268"/>
      <c r="D2" s="268"/>
      <c r="E2" s="66"/>
      <c r="F2" s="66"/>
      <c r="G2" s="66"/>
      <c r="H2" s="66"/>
      <c r="I2" s="66"/>
    </row>
    <row r="3" spans="1:11" s="1" customFormat="1" ht="23.5" outlineLevel="1">
      <c r="A3" s="13" t="s">
        <v>0</v>
      </c>
      <c r="B3" s="19"/>
      <c r="C3" s="22"/>
      <c r="D3" s="71"/>
      <c r="E3" s="2"/>
      <c r="F3" s="2"/>
      <c r="G3" s="2"/>
      <c r="H3" s="3"/>
      <c r="I3" s="3"/>
      <c r="J3" s="4"/>
      <c r="K3" s="4"/>
    </row>
    <row r="4" spans="1:11" s="1" customFormat="1" ht="23.5" outlineLevel="1">
      <c r="A4" s="13" t="s">
        <v>1</v>
      </c>
      <c r="B4" s="19"/>
      <c r="C4" s="22"/>
      <c r="D4" s="71"/>
      <c r="E4" s="2"/>
      <c r="F4" s="2"/>
      <c r="G4" s="2"/>
      <c r="H4" s="3"/>
      <c r="I4" s="3"/>
      <c r="J4" s="4"/>
      <c r="K4" s="4"/>
    </row>
    <row r="5" spans="1:11" s="1" customFormat="1" ht="23.5" outlineLevel="1">
      <c r="A5" s="13" t="s">
        <v>2</v>
      </c>
      <c r="B5" s="19"/>
      <c r="C5" s="22"/>
      <c r="D5" s="71"/>
      <c r="E5" s="2"/>
      <c r="F5" s="2"/>
      <c r="G5" s="2"/>
      <c r="H5" s="39"/>
      <c r="I5" s="39"/>
      <c r="J5" s="4"/>
      <c r="K5" s="4"/>
    </row>
    <row r="6" spans="1:11" s="1" customFormat="1" ht="23.5" outlineLevel="1">
      <c r="A6" s="13" t="s">
        <v>3</v>
      </c>
      <c r="B6" s="19"/>
      <c r="C6" s="22"/>
      <c r="D6" s="71"/>
      <c r="E6" s="2"/>
      <c r="F6" s="2"/>
      <c r="G6" s="2"/>
      <c r="H6" s="3"/>
      <c r="I6" s="3"/>
      <c r="J6" s="4"/>
      <c r="K6" s="4"/>
    </row>
    <row r="7" spans="1:11" s="1" customFormat="1" ht="23.5" outlineLevel="1">
      <c r="A7" s="13" t="s">
        <v>4</v>
      </c>
      <c r="B7" s="19"/>
      <c r="C7" s="22"/>
      <c r="D7" s="71"/>
      <c r="E7" s="2"/>
      <c r="F7" s="2"/>
      <c r="G7" s="2"/>
      <c r="H7" s="3"/>
      <c r="I7" s="3"/>
      <c r="J7" s="4"/>
      <c r="K7" s="4"/>
    </row>
    <row r="8" spans="1:11" s="1" customFormat="1" ht="23.5" outlineLevel="1">
      <c r="A8" s="13" t="s">
        <v>5</v>
      </c>
      <c r="B8" s="19"/>
      <c r="C8" s="22"/>
      <c r="D8" s="71"/>
      <c r="E8" s="2"/>
      <c r="F8" s="2"/>
      <c r="G8" s="2"/>
      <c r="H8" s="6"/>
      <c r="I8" s="6"/>
      <c r="J8" s="4"/>
      <c r="K8" s="4"/>
    </row>
    <row r="9" spans="1:11" s="1" customFormat="1" ht="23.5" outlineLevel="1">
      <c r="A9" s="14" t="s">
        <v>6</v>
      </c>
      <c r="B9" s="138">
        <v>0</v>
      </c>
      <c r="C9" s="23"/>
      <c r="D9" s="72"/>
      <c r="E9" s="139"/>
      <c r="F9" s="139"/>
      <c r="G9" s="139"/>
      <c r="H9" s="17"/>
      <c r="I9" s="17"/>
      <c r="J9" s="137"/>
      <c r="K9" s="11"/>
    </row>
    <row r="10" spans="1:11" s="1" customFormat="1" ht="38.4" customHeight="1" outlineLevel="1">
      <c r="A10" s="14"/>
      <c r="B10" s="142"/>
      <c r="C10" s="23"/>
      <c r="D10" s="72"/>
      <c r="E10" s="139"/>
      <c r="F10" s="139"/>
      <c r="G10" s="139"/>
      <c r="H10" s="17"/>
      <c r="I10" s="17"/>
      <c r="J10" s="137"/>
      <c r="K10" s="11"/>
    </row>
    <row r="11" spans="1:11" s="1" customFormat="1" ht="22.5" customHeight="1" outlineLevel="1">
      <c r="A11" s="45" t="s">
        <v>7</v>
      </c>
      <c r="B11" s="143"/>
      <c r="C11" s="56" t="s">
        <v>8</v>
      </c>
      <c r="D11" s="73"/>
      <c r="E11" s="144"/>
      <c r="F11" s="144"/>
      <c r="G11" s="144"/>
      <c r="H11" s="17"/>
      <c r="I11" s="17"/>
      <c r="J11" s="137"/>
      <c r="K11" s="11"/>
    </row>
    <row r="12" spans="1:11" ht="18.5">
      <c r="A12" s="63"/>
      <c r="B12" s="61"/>
      <c r="C12" s="75"/>
      <c r="D12" s="62"/>
      <c r="E12" s="60"/>
      <c r="F12" s="60"/>
      <c r="G12" s="60"/>
      <c r="H12" s="59"/>
      <c r="I12" s="59"/>
    </row>
    <row r="13" spans="1:11" ht="18.5">
      <c r="A13" s="63"/>
      <c r="B13" s="61"/>
      <c r="C13" s="75"/>
      <c r="D13" s="62"/>
      <c r="E13" s="60"/>
      <c r="F13" s="60"/>
      <c r="G13" s="60"/>
      <c r="H13" s="59"/>
      <c r="I13" s="59"/>
    </row>
    <row r="14" spans="1:11" ht="36" customHeight="1">
      <c r="A14" s="269" t="s">
        <v>1478</v>
      </c>
      <c r="B14" s="269"/>
      <c r="C14" s="269"/>
      <c r="D14" s="269"/>
      <c r="E14" s="269"/>
      <c r="F14" s="269"/>
      <c r="G14" s="269"/>
      <c r="H14" s="269"/>
      <c r="I14" s="269"/>
    </row>
    <row r="15" spans="1:11" ht="35.4" customHeight="1">
      <c r="A15" s="269" t="s">
        <v>1479</v>
      </c>
      <c r="B15" s="269"/>
      <c r="C15" s="269"/>
      <c r="D15" s="269"/>
      <c r="E15" s="269"/>
      <c r="F15" s="269"/>
      <c r="G15" s="269"/>
      <c r="H15" s="269"/>
      <c r="I15" s="269"/>
    </row>
    <row r="16" spans="1:11" ht="18.5" hidden="1">
      <c r="A16" s="63"/>
      <c r="B16" s="61"/>
      <c r="C16" s="75"/>
      <c r="D16" s="62"/>
      <c r="E16" s="60"/>
      <c r="F16" s="60"/>
      <c r="G16" s="60"/>
      <c r="H16" s="59"/>
      <c r="I16" s="59"/>
    </row>
    <row r="17" spans="1:9" ht="18.5">
      <c r="A17" s="63"/>
      <c r="B17" s="61"/>
      <c r="C17" s="75"/>
      <c r="D17" s="62"/>
      <c r="E17" s="60"/>
      <c r="F17" s="60"/>
      <c r="G17" s="60"/>
      <c r="H17" s="59"/>
      <c r="I17" s="59"/>
    </row>
    <row r="18" spans="1:9" ht="122.4" customHeight="1">
      <c r="A18" s="146"/>
      <c r="B18" s="147" t="s">
        <v>1480</v>
      </c>
      <c r="C18" s="148"/>
      <c r="D18" s="149"/>
      <c r="E18" s="150"/>
      <c r="F18" s="150"/>
      <c r="G18" s="150"/>
      <c r="H18" s="151"/>
      <c r="I18" s="152"/>
    </row>
    <row r="19" spans="1:9" ht="114">
      <c r="A19" s="197" t="s">
        <v>13</v>
      </c>
      <c r="B19" s="197" t="s">
        <v>29</v>
      </c>
      <c r="C19" s="197" t="s">
        <v>12</v>
      </c>
      <c r="D19" s="197" t="s">
        <v>15</v>
      </c>
      <c r="E19" s="197" t="s">
        <v>16</v>
      </c>
      <c r="F19" s="154" t="s">
        <v>31</v>
      </c>
      <c r="G19" s="155" t="s">
        <v>1440</v>
      </c>
      <c r="H19" s="154" t="s">
        <v>21</v>
      </c>
      <c r="I19" s="154" t="s">
        <v>22</v>
      </c>
    </row>
    <row r="20" spans="1:9" ht="140" customHeight="1">
      <c r="A20" s="176" t="s">
        <v>95</v>
      </c>
      <c r="B20" s="176" t="s">
        <v>192</v>
      </c>
      <c r="C20" s="229" t="s">
        <v>94</v>
      </c>
      <c r="D20" s="176" t="s">
        <v>258</v>
      </c>
      <c r="E20" s="176">
        <v>6</v>
      </c>
      <c r="F20" s="176">
        <v>3.42</v>
      </c>
      <c r="G20" s="230">
        <f>F20*(1-$B$9)</f>
        <v>3.42</v>
      </c>
      <c r="H20" s="176"/>
      <c r="I20" s="230">
        <f>G20*H20</f>
        <v>0</v>
      </c>
    </row>
    <row r="21" spans="1:9" ht="140" customHeight="1">
      <c r="A21" s="176" t="s">
        <v>96</v>
      </c>
      <c r="B21" s="176" t="s">
        <v>193</v>
      </c>
      <c r="C21" s="229" t="s">
        <v>94</v>
      </c>
      <c r="D21" s="176" t="s">
        <v>259</v>
      </c>
      <c r="E21" s="176">
        <v>6</v>
      </c>
      <c r="F21" s="176">
        <v>3.42</v>
      </c>
      <c r="G21" s="230">
        <f t="shared" ref="G21:G31" si="0">F21*(1-$B$9)</f>
        <v>3.42</v>
      </c>
      <c r="H21" s="176"/>
      <c r="I21" s="230">
        <f t="shared" ref="I21:I31" si="1">G21*H21</f>
        <v>0</v>
      </c>
    </row>
    <row r="22" spans="1:9" ht="140" customHeight="1">
      <c r="A22" s="176" t="s">
        <v>97</v>
      </c>
      <c r="B22" s="176" t="s">
        <v>194</v>
      </c>
      <c r="C22" s="229" t="s">
        <v>94</v>
      </c>
      <c r="D22" s="176" t="s">
        <v>260</v>
      </c>
      <c r="E22" s="176">
        <v>6</v>
      </c>
      <c r="F22" s="176">
        <v>3.42</v>
      </c>
      <c r="G22" s="230">
        <f t="shared" si="0"/>
        <v>3.42</v>
      </c>
      <c r="H22" s="176"/>
      <c r="I22" s="230">
        <f t="shared" si="1"/>
        <v>0</v>
      </c>
    </row>
    <row r="23" spans="1:9" ht="140" customHeight="1">
      <c r="A23" s="176" t="s">
        <v>98</v>
      </c>
      <c r="B23" s="176" t="s">
        <v>195</v>
      </c>
      <c r="C23" s="229" t="s">
        <v>94</v>
      </c>
      <c r="D23" s="176" t="s">
        <v>261</v>
      </c>
      <c r="E23" s="176">
        <v>6</v>
      </c>
      <c r="F23" s="176">
        <v>7.56</v>
      </c>
      <c r="G23" s="230">
        <f t="shared" si="0"/>
        <v>7.56</v>
      </c>
      <c r="H23" s="176"/>
      <c r="I23" s="230">
        <f t="shared" si="1"/>
        <v>0</v>
      </c>
    </row>
    <row r="24" spans="1:9" ht="140" customHeight="1">
      <c r="A24" s="176" t="s">
        <v>99</v>
      </c>
      <c r="B24" s="176" t="s">
        <v>196</v>
      </c>
      <c r="C24" s="229" t="s">
        <v>94</v>
      </c>
      <c r="D24" s="176" t="s">
        <v>262</v>
      </c>
      <c r="E24" s="176">
        <v>6</v>
      </c>
      <c r="F24" s="176">
        <v>7.56</v>
      </c>
      <c r="G24" s="230">
        <f t="shared" si="0"/>
        <v>7.56</v>
      </c>
      <c r="H24" s="176"/>
      <c r="I24" s="230">
        <f t="shared" si="1"/>
        <v>0</v>
      </c>
    </row>
    <row r="25" spans="1:9" ht="140" customHeight="1">
      <c r="A25" s="176" t="s">
        <v>99</v>
      </c>
      <c r="B25" s="176" t="s">
        <v>196</v>
      </c>
      <c r="C25" s="229" t="s">
        <v>94</v>
      </c>
      <c r="D25" s="176" t="s">
        <v>262</v>
      </c>
      <c r="E25" s="176">
        <v>6</v>
      </c>
      <c r="F25" s="176">
        <v>7.56</v>
      </c>
      <c r="G25" s="230">
        <f t="shared" si="0"/>
        <v>7.56</v>
      </c>
      <c r="H25" s="176"/>
      <c r="I25" s="230">
        <f t="shared" si="1"/>
        <v>0</v>
      </c>
    </row>
    <row r="26" spans="1:9" ht="140" customHeight="1">
      <c r="A26" s="176" t="s">
        <v>100</v>
      </c>
      <c r="B26" s="176" t="s">
        <v>197</v>
      </c>
      <c r="C26" s="229" t="s">
        <v>94</v>
      </c>
      <c r="D26" s="176" t="s">
        <v>263</v>
      </c>
      <c r="E26" s="176">
        <v>6</v>
      </c>
      <c r="F26" s="176">
        <v>3.42</v>
      </c>
      <c r="G26" s="230">
        <f t="shared" si="0"/>
        <v>3.42</v>
      </c>
      <c r="H26" s="176"/>
      <c r="I26" s="230">
        <f t="shared" si="1"/>
        <v>0</v>
      </c>
    </row>
    <row r="27" spans="1:9" ht="140" customHeight="1">
      <c r="A27" s="176" t="s">
        <v>101</v>
      </c>
      <c r="B27" s="176" t="s">
        <v>198</v>
      </c>
      <c r="C27" s="229" t="s">
        <v>94</v>
      </c>
      <c r="D27" s="176" t="s">
        <v>264</v>
      </c>
      <c r="E27" s="176">
        <v>6</v>
      </c>
      <c r="F27" s="176">
        <v>3.42</v>
      </c>
      <c r="G27" s="230">
        <f t="shared" si="0"/>
        <v>3.42</v>
      </c>
      <c r="H27" s="176"/>
      <c r="I27" s="230">
        <f t="shared" si="1"/>
        <v>0</v>
      </c>
    </row>
    <row r="28" spans="1:9" ht="140" customHeight="1">
      <c r="A28" s="176" t="s">
        <v>102</v>
      </c>
      <c r="B28" s="176" t="s">
        <v>199</v>
      </c>
      <c r="C28" s="229" t="s">
        <v>94</v>
      </c>
      <c r="D28" s="176" t="s">
        <v>265</v>
      </c>
      <c r="E28" s="176">
        <v>6</v>
      </c>
      <c r="F28" s="176">
        <v>3.42</v>
      </c>
      <c r="G28" s="230">
        <f t="shared" si="0"/>
        <v>3.42</v>
      </c>
      <c r="H28" s="176"/>
      <c r="I28" s="230">
        <f t="shared" si="1"/>
        <v>0</v>
      </c>
    </row>
    <row r="29" spans="1:9" ht="140" customHeight="1">
      <c r="A29" s="176" t="s">
        <v>103</v>
      </c>
      <c r="B29" s="176" t="s">
        <v>200</v>
      </c>
      <c r="C29" s="229" t="s">
        <v>94</v>
      </c>
      <c r="D29" s="176" t="s">
        <v>266</v>
      </c>
      <c r="E29" s="176">
        <v>6</v>
      </c>
      <c r="F29" s="176">
        <v>4.46</v>
      </c>
      <c r="G29" s="230">
        <f t="shared" si="0"/>
        <v>4.46</v>
      </c>
      <c r="H29" s="176"/>
      <c r="I29" s="230">
        <f t="shared" si="1"/>
        <v>0</v>
      </c>
    </row>
    <row r="30" spans="1:9" ht="140" customHeight="1">
      <c r="A30" s="176" t="s">
        <v>104</v>
      </c>
      <c r="B30" s="176" t="s">
        <v>201</v>
      </c>
      <c r="C30" s="229" t="s">
        <v>94</v>
      </c>
      <c r="D30" s="176" t="s">
        <v>267</v>
      </c>
      <c r="E30" s="176">
        <v>6</v>
      </c>
      <c r="F30" s="176">
        <v>7.56</v>
      </c>
      <c r="G30" s="230">
        <f t="shared" si="0"/>
        <v>7.56</v>
      </c>
      <c r="H30" s="176"/>
      <c r="I30" s="230">
        <f t="shared" si="1"/>
        <v>0</v>
      </c>
    </row>
    <row r="31" spans="1:9" ht="140" customHeight="1">
      <c r="A31" s="176" t="s">
        <v>105</v>
      </c>
      <c r="B31" s="176" t="s">
        <v>202</v>
      </c>
      <c r="C31" s="229" t="s">
        <v>94</v>
      </c>
      <c r="D31" s="176" t="s">
        <v>268</v>
      </c>
      <c r="E31" s="176">
        <v>6</v>
      </c>
      <c r="F31" s="176">
        <v>7.56</v>
      </c>
      <c r="G31" s="230">
        <f t="shared" si="0"/>
        <v>7.56</v>
      </c>
      <c r="H31" s="176"/>
      <c r="I31" s="230">
        <f t="shared" si="1"/>
        <v>0</v>
      </c>
    </row>
    <row r="32" spans="1:9" s="220" customFormat="1" ht="33.5">
      <c r="A32" s="221"/>
      <c r="B32" s="203"/>
      <c r="C32" s="204" t="s">
        <v>30</v>
      </c>
      <c r="D32" s="204"/>
      <c r="E32" s="205"/>
      <c r="F32" s="212"/>
      <c r="G32" s="212"/>
      <c r="H32" s="212">
        <f>SUM(H20:H31)</f>
        <v>0</v>
      </c>
      <c r="I32" s="213">
        <f>SUM(I20:I31)</f>
        <v>0</v>
      </c>
    </row>
    <row r="33" spans="1:9" s="69" customFormat="1" ht="36" customHeight="1">
      <c r="A33" s="208"/>
      <c r="B33" s="208"/>
      <c r="C33" s="204" t="s">
        <v>1481</v>
      </c>
      <c r="D33" s="204"/>
      <c r="E33" s="209"/>
      <c r="F33" s="210"/>
      <c r="G33" s="210"/>
      <c r="H33" s="203"/>
      <c r="I33" s="210">
        <f>IF(H32&gt;99,45%,0)</f>
        <v>0</v>
      </c>
    </row>
    <row r="34" spans="1:9" s="69" customFormat="1" ht="33.5">
      <c r="A34" s="203"/>
      <c r="B34" s="203"/>
      <c r="C34" s="204" t="s">
        <v>27</v>
      </c>
      <c r="D34" s="204"/>
      <c r="E34" s="205"/>
      <c r="F34" s="211"/>
      <c r="G34" s="211"/>
      <c r="H34" s="203"/>
      <c r="I34" s="207">
        <f>I32-(I32*I33)</f>
        <v>0</v>
      </c>
    </row>
  </sheetData>
  <autoFilter ref="A19:I32" xr:uid="{85758391-C8BB-4F35-8A76-008FB8EE92E8}"/>
  <mergeCells count="3">
    <mergeCell ref="B2:D2"/>
    <mergeCell ref="A14:I14"/>
    <mergeCell ref="A15:I15"/>
  </mergeCells>
  <hyperlinks>
    <hyperlink ref="C11" r:id="rId1" xr:uid="{B2B0EC6E-345F-4F9E-9992-EA06141BECCA}"/>
  </hyperlinks>
  <pageMargins left="0.70866141732283472" right="0.70866141732283472" top="0.74803149606299213" bottom="0.74803149606299213" header="0.31496062992125984" footer="0.31496062992125984"/>
  <pageSetup paperSize="9" scale="38" fitToHeight="2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03D5-BCAA-4A26-AA07-C52336F9D7C4}">
  <dimension ref="A1:B697"/>
  <sheetViews>
    <sheetView workbookViewId="0">
      <selection activeCell="B542" sqref="B542:B685"/>
    </sheetView>
  </sheetViews>
  <sheetFormatPr baseColWidth="10" defaultRowHeight="14.5"/>
  <cols>
    <col min="1" max="1" width="26.7265625" bestFit="1" customWidth="1"/>
  </cols>
  <sheetData>
    <row r="1" spans="1:2" ht="26">
      <c r="A1" s="247" t="s">
        <v>38</v>
      </c>
      <c r="B1">
        <f>VLOOKUP(A1,'Bon de Commande P2 2025'!E:N,10,FALSE)</f>
        <v>0</v>
      </c>
    </row>
    <row r="2" spans="1:2" ht="26">
      <c r="A2" s="247" t="s">
        <v>39</v>
      </c>
      <c r="B2">
        <f>VLOOKUP(A2,'Bon de Commande P2 2025'!E:N,10,FALSE)</f>
        <v>0</v>
      </c>
    </row>
    <row r="3" spans="1:2" ht="26">
      <c r="A3" s="248" t="s">
        <v>40</v>
      </c>
      <c r="B3">
        <f>VLOOKUP(A3,'Bon de Commande P2 2025'!E:N,10,FALSE)</f>
        <v>0</v>
      </c>
    </row>
    <row r="4" spans="1:2" ht="26">
      <c r="A4" s="248" t="s">
        <v>41</v>
      </c>
      <c r="B4">
        <f>VLOOKUP(A4,'Bon de Commande P2 2025'!E:N,10,FALSE)</f>
        <v>0</v>
      </c>
    </row>
    <row r="5" spans="1:2" ht="26">
      <c r="A5" s="249" t="s">
        <v>42</v>
      </c>
      <c r="B5">
        <f>VLOOKUP(A5,'Bon de Commande P2 2025'!E:N,10,FALSE)</f>
        <v>0</v>
      </c>
    </row>
    <row r="6" spans="1:2" ht="26">
      <c r="A6" s="249" t="s">
        <v>43</v>
      </c>
      <c r="B6">
        <f>VLOOKUP(A6,'Bon de Commande P2 2025'!E:N,10,FALSE)</f>
        <v>0</v>
      </c>
    </row>
    <row r="7" spans="1:2" ht="26">
      <c r="A7" s="249" t="s">
        <v>44</v>
      </c>
      <c r="B7">
        <f>VLOOKUP(A7,'Bon de Commande P2 2025'!E:N,10,FALSE)</f>
        <v>0</v>
      </c>
    </row>
    <row r="8" spans="1:2" ht="26">
      <c r="A8" s="250" t="s">
        <v>45</v>
      </c>
      <c r="B8">
        <f>VLOOKUP(A8,'Bon de Commande P2 2025'!E:N,10,FALSE)</f>
        <v>0</v>
      </c>
    </row>
    <row r="9" spans="1:2" ht="26">
      <c r="A9" s="247" t="s">
        <v>46</v>
      </c>
      <c r="B9">
        <f>VLOOKUP(A9,'Bon de Commande P2 2025'!E:N,10,FALSE)</f>
        <v>0</v>
      </c>
    </row>
    <row r="10" spans="1:2" ht="26">
      <c r="A10" s="250" t="s">
        <v>47</v>
      </c>
      <c r="B10">
        <f>VLOOKUP(A10,'Bon de Commande P2 2025'!E:N,10,FALSE)</f>
        <v>0</v>
      </c>
    </row>
    <row r="11" spans="1:2" ht="26">
      <c r="A11" s="250" t="s">
        <v>48</v>
      </c>
      <c r="B11">
        <f>VLOOKUP(A11,'Bon de Commande P2 2025'!E:N,10,FALSE)</f>
        <v>0</v>
      </c>
    </row>
    <row r="12" spans="1:2" ht="26">
      <c r="A12" s="250" t="s">
        <v>1452</v>
      </c>
      <c r="B12">
        <f>VLOOKUP(A12,'Bon de Commande P2 2025'!E:N,10,FALSE)</f>
        <v>0</v>
      </c>
    </row>
    <row r="13" spans="1:2" ht="26">
      <c r="A13" s="250" t="s">
        <v>1450</v>
      </c>
      <c r="B13">
        <f>VLOOKUP(A13,'Bon de Commande P2 2025'!E:N,10,FALSE)</f>
        <v>0</v>
      </c>
    </row>
    <row r="14" spans="1:2" ht="26">
      <c r="A14" s="250" t="s">
        <v>49</v>
      </c>
      <c r="B14">
        <f>VLOOKUP(A14,'Bon de Commande P2 2025'!E:N,10,FALSE)</f>
        <v>0</v>
      </c>
    </row>
    <row r="15" spans="1:2" ht="26">
      <c r="A15" s="247" t="s">
        <v>66</v>
      </c>
      <c r="B15">
        <f>VLOOKUP(A15,'Bon de Commande P2 2025'!E:N,10,FALSE)</f>
        <v>0</v>
      </c>
    </row>
    <row r="16" spans="1:2" ht="26">
      <c r="A16" s="250" t="s">
        <v>50</v>
      </c>
      <c r="B16">
        <f>VLOOKUP(A16,'Bon de Commande P2 2025'!E:N,10,FALSE)</f>
        <v>0</v>
      </c>
    </row>
    <row r="17" spans="1:2" ht="26">
      <c r="A17" s="251" t="s">
        <v>51</v>
      </c>
      <c r="B17">
        <f>VLOOKUP(A17,'Bon de Commande P2 2025'!E:N,10,FALSE)</f>
        <v>0</v>
      </c>
    </row>
    <row r="18" spans="1:2" ht="26">
      <c r="A18" s="251" t="s">
        <v>52</v>
      </c>
      <c r="B18">
        <f>VLOOKUP(A18,'Bon de Commande P2 2025'!E:N,10,FALSE)</f>
        <v>0</v>
      </c>
    </row>
    <row r="19" spans="1:2" ht="26">
      <c r="A19" s="252" t="s">
        <v>53</v>
      </c>
      <c r="B19">
        <f>VLOOKUP(A19,'Bon de Commande P2 2025'!E:N,10,FALSE)</f>
        <v>0</v>
      </c>
    </row>
    <row r="20" spans="1:2" ht="26">
      <c r="A20" s="247" t="s">
        <v>54</v>
      </c>
      <c r="B20">
        <f>VLOOKUP(A20,'Bon de Commande P2 2025'!E:N,10,FALSE)</f>
        <v>0</v>
      </c>
    </row>
    <row r="21" spans="1:2" ht="26">
      <c r="A21" s="247" t="s">
        <v>55</v>
      </c>
      <c r="B21">
        <f>VLOOKUP(A21,'Bon de Commande P2 2025'!E:N,10,FALSE)</f>
        <v>0</v>
      </c>
    </row>
    <row r="22" spans="1:2" ht="26">
      <c r="A22" s="247" t="s">
        <v>56</v>
      </c>
      <c r="B22">
        <f>VLOOKUP(A22,'Bon de Commande P2 2025'!E:N,10,FALSE)</f>
        <v>0</v>
      </c>
    </row>
    <row r="23" spans="1:2" ht="26">
      <c r="A23" s="247" t="s">
        <v>57</v>
      </c>
      <c r="B23">
        <f>VLOOKUP(A23,'Bon de Commande P2 2025'!E:N,10,FALSE)</f>
        <v>0</v>
      </c>
    </row>
    <row r="24" spans="1:2" ht="26">
      <c r="A24" s="247" t="s">
        <v>58</v>
      </c>
      <c r="B24">
        <f>VLOOKUP(A24,'Bon de Commande P2 2025'!E:N,10,FALSE)</f>
        <v>0</v>
      </c>
    </row>
    <row r="25" spans="1:2" ht="26">
      <c r="A25" s="247" t="s">
        <v>59</v>
      </c>
      <c r="B25">
        <f>VLOOKUP(A25,'Bon de Commande P2 2025'!E:N,10,FALSE)</f>
        <v>0</v>
      </c>
    </row>
    <row r="26" spans="1:2" ht="26">
      <c r="A26" s="247" t="s">
        <v>60</v>
      </c>
      <c r="B26">
        <f>VLOOKUP(A26,'Bon de Commande P2 2025'!E:N,10,FALSE)</f>
        <v>0</v>
      </c>
    </row>
    <row r="27" spans="1:2" ht="26">
      <c r="A27" s="247" t="s">
        <v>61</v>
      </c>
      <c r="B27">
        <f>VLOOKUP(A27,'Bon de Commande P2 2025'!E:N,10,FALSE)</f>
        <v>0</v>
      </c>
    </row>
    <row r="28" spans="1:2" ht="26">
      <c r="A28" s="247" t="s">
        <v>62</v>
      </c>
      <c r="B28">
        <f>VLOOKUP(A28,'Bon de Commande P2 2025'!E:N,10,FALSE)</f>
        <v>0</v>
      </c>
    </row>
    <row r="29" spans="1:2" ht="26">
      <c r="A29" s="247" t="s">
        <v>63</v>
      </c>
      <c r="B29">
        <f>VLOOKUP(A29,'Bon de Commande P2 2025'!E:N,10,FALSE)</f>
        <v>0</v>
      </c>
    </row>
    <row r="30" spans="1:2" ht="26">
      <c r="A30" s="247" t="s">
        <v>24</v>
      </c>
      <c r="B30">
        <f>VLOOKUP(A30,'Bon de Commande P2 2025'!E:N,10,FALSE)</f>
        <v>0</v>
      </c>
    </row>
    <row r="31" spans="1:2" ht="26">
      <c r="A31" s="250" t="s">
        <v>64</v>
      </c>
      <c r="B31">
        <f>VLOOKUP(A31,'Bon de Commande P2 2025'!E:N,10,FALSE)</f>
        <v>0</v>
      </c>
    </row>
    <row r="32" spans="1:2" ht="26">
      <c r="A32" s="250" t="s">
        <v>65</v>
      </c>
      <c r="B32">
        <f>VLOOKUP(A32,'Bon de Commande P2 2025'!E:N,10,FALSE)</f>
        <v>0</v>
      </c>
    </row>
    <row r="33" spans="1:2" ht="26">
      <c r="A33" s="253" t="s">
        <v>1439</v>
      </c>
      <c r="B33">
        <f>VLOOKUP(A33,'Bon de Commande P2 2025'!E:N,10,FALSE)</f>
        <v>0</v>
      </c>
    </row>
    <row r="34" spans="1:2" ht="26">
      <c r="A34" s="247" t="s">
        <v>32</v>
      </c>
      <c r="B34">
        <f>VLOOKUP(A34,'Bon de Commande P2 2025'!E:N,10,FALSE)</f>
        <v>0</v>
      </c>
    </row>
    <row r="35" spans="1:2" ht="26">
      <c r="A35" s="247" t="s">
        <v>33</v>
      </c>
      <c r="B35">
        <f>VLOOKUP(A35,'Bon de Commande P2 2025'!E:N,10,FALSE)</f>
        <v>0</v>
      </c>
    </row>
    <row r="36" spans="1:2" ht="26">
      <c r="A36" s="254" t="s">
        <v>34</v>
      </c>
      <c r="B36">
        <f>VLOOKUP(A36,'Bon de Commande P2 2025'!E:N,10,FALSE)</f>
        <v>0</v>
      </c>
    </row>
    <row r="37" spans="1:2" ht="26">
      <c r="A37" s="247" t="s">
        <v>35</v>
      </c>
      <c r="B37">
        <f>VLOOKUP(A37,'Bon de Commande P2 2025'!E:N,10,FALSE)</f>
        <v>0</v>
      </c>
    </row>
    <row r="38" spans="1:2" ht="26">
      <c r="A38" s="255" t="s">
        <v>84</v>
      </c>
      <c r="B38">
        <f>VLOOKUP(A38,'Bon de Commande P2 2025'!E:N,10,FALSE)</f>
        <v>0</v>
      </c>
    </row>
    <row r="39" spans="1:2" ht="26">
      <c r="A39" s="255" t="s">
        <v>82</v>
      </c>
      <c r="B39">
        <f>VLOOKUP(A39,'Bon de Commande P2 2025'!E:N,10,FALSE)</f>
        <v>0</v>
      </c>
    </row>
    <row r="40" spans="1:2" ht="26">
      <c r="A40" s="255" t="s">
        <v>85</v>
      </c>
      <c r="B40">
        <f>VLOOKUP(A40,'Bon de Commande P2 2025'!E:N,10,FALSE)</f>
        <v>0</v>
      </c>
    </row>
    <row r="41" spans="1:2" ht="26">
      <c r="A41" s="255" t="s">
        <v>76</v>
      </c>
      <c r="B41">
        <f>VLOOKUP(A41,'Bon de Commande P2 2025'!E:N,10,FALSE)</f>
        <v>0</v>
      </c>
    </row>
    <row r="42" spans="1:2" ht="26">
      <c r="A42" s="255" t="s">
        <v>86</v>
      </c>
      <c r="B42">
        <f>VLOOKUP(A42,'Bon de Commande P2 2025'!E:N,10,FALSE)</f>
        <v>0</v>
      </c>
    </row>
    <row r="43" spans="1:2" ht="26">
      <c r="A43" s="255" t="s">
        <v>79</v>
      </c>
      <c r="B43">
        <f>VLOOKUP(A43,'Bon de Commande P2 2025'!E:N,10,FALSE)</f>
        <v>0</v>
      </c>
    </row>
    <row r="44" spans="1:2" ht="26">
      <c r="A44" s="255" t="s">
        <v>87</v>
      </c>
      <c r="B44">
        <f>VLOOKUP(A44,'Bon de Commande P2 2025'!E:N,10,FALSE)</f>
        <v>0</v>
      </c>
    </row>
    <row r="45" spans="1:2" ht="26">
      <c r="A45" s="255" t="s">
        <v>78</v>
      </c>
      <c r="B45">
        <f>VLOOKUP(A45,'Bon de Commande P2 2025'!E:N,10,FALSE)</f>
        <v>0</v>
      </c>
    </row>
    <row r="46" spans="1:2" ht="26">
      <c r="A46" s="255" t="s">
        <v>88</v>
      </c>
      <c r="B46">
        <f>VLOOKUP(A46,'Bon de Commande P2 2025'!E:N,10,FALSE)</f>
        <v>0</v>
      </c>
    </row>
    <row r="47" spans="1:2" ht="26">
      <c r="A47" s="255" t="s">
        <v>81</v>
      </c>
      <c r="B47">
        <f>VLOOKUP(A47,'Bon de Commande P2 2025'!E:N,10,FALSE)</f>
        <v>0</v>
      </c>
    </row>
    <row r="48" spans="1:2" ht="26">
      <c r="A48" s="255" t="s">
        <v>89</v>
      </c>
      <c r="B48">
        <f>VLOOKUP(A48,'Bon de Commande P2 2025'!E:N,10,FALSE)</f>
        <v>0</v>
      </c>
    </row>
    <row r="49" spans="1:2" ht="26">
      <c r="A49" s="255" t="s">
        <v>83</v>
      </c>
      <c r="B49">
        <f>VLOOKUP(A49,'Bon de Commande P2 2025'!E:N,10,FALSE)</f>
        <v>0</v>
      </c>
    </row>
    <row r="50" spans="1:2" ht="26">
      <c r="A50" s="255" t="s">
        <v>90</v>
      </c>
      <c r="B50">
        <f>VLOOKUP(A50,'Bon de Commande P2 2025'!E:N,10,FALSE)</f>
        <v>0</v>
      </c>
    </row>
    <row r="51" spans="1:2" ht="26">
      <c r="A51" s="255" t="s">
        <v>1497</v>
      </c>
      <c r="B51">
        <f>VLOOKUP(A51,'Bon de Commande P2 2025'!E:N,10,FALSE)</f>
        <v>0</v>
      </c>
    </row>
    <row r="52" spans="1:2" ht="26">
      <c r="A52" s="255" t="s">
        <v>91</v>
      </c>
      <c r="B52">
        <f>VLOOKUP(A52,'Bon de Commande P2 2025'!E:N,10,FALSE)</f>
        <v>0</v>
      </c>
    </row>
    <row r="53" spans="1:2" ht="26">
      <c r="A53" s="255" t="s">
        <v>75</v>
      </c>
      <c r="B53">
        <f>VLOOKUP(A53,'Bon de Commande P2 2025'!E:N,10,FALSE)</f>
        <v>0</v>
      </c>
    </row>
    <row r="54" spans="1:2" ht="26">
      <c r="A54" s="255" t="s">
        <v>92</v>
      </c>
      <c r="B54">
        <f>VLOOKUP(A54,'Bon de Commande P2 2025'!E:N,10,FALSE)</f>
        <v>0</v>
      </c>
    </row>
    <row r="55" spans="1:2" ht="26">
      <c r="A55" s="255" t="s">
        <v>77</v>
      </c>
      <c r="B55">
        <f>VLOOKUP(A55,'Bon de Commande P2 2025'!E:N,10,FALSE)</f>
        <v>0</v>
      </c>
    </row>
    <row r="56" spans="1:2" ht="26">
      <c r="A56" s="255" t="s">
        <v>93</v>
      </c>
      <c r="B56">
        <f>VLOOKUP(A56,'Bon de Commande P2 2025'!E:N,10,FALSE)</f>
        <v>0</v>
      </c>
    </row>
    <row r="57" spans="1:2" ht="26">
      <c r="A57" s="255" t="s">
        <v>80</v>
      </c>
      <c r="B57">
        <f>VLOOKUP(A57,'Bon de Commande P2 2025'!E:N,10,FALSE)</f>
        <v>0</v>
      </c>
    </row>
    <row r="58" spans="1:2" ht="26">
      <c r="A58" s="256" t="s">
        <v>67</v>
      </c>
      <c r="B58">
        <f>VLOOKUP(A58,'Bon de Commande P2 2025'!E:N,10,FALSE)</f>
        <v>0</v>
      </c>
    </row>
    <row r="59" spans="1:2" ht="26">
      <c r="A59" s="251" t="s">
        <v>68</v>
      </c>
      <c r="B59">
        <f>VLOOKUP(A59,'Bon de Commande P2 2025'!E:N,10,FALSE)</f>
        <v>0</v>
      </c>
    </row>
    <row r="60" spans="1:2" ht="26">
      <c r="A60" s="251" t="s">
        <v>69</v>
      </c>
      <c r="B60">
        <f>VLOOKUP(A60,'Bon de Commande P2 2025'!E:N,10,FALSE)</f>
        <v>0</v>
      </c>
    </row>
    <row r="61" spans="1:2" ht="26">
      <c r="A61" s="257" t="s">
        <v>70</v>
      </c>
      <c r="B61">
        <f>VLOOKUP(A61,'Bon de Commande P2 2025'!E:N,10,FALSE)</f>
        <v>0</v>
      </c>
    </row>
    <row r="62" spans="1:2" ht="26">
      <c r="A62" s="257" t="s">
        <v>71</v>
      </c>
      <c r="B62">
        <f>VLOOKUP(A62,'Bon de Commande P2 2025'!E:N,10,FALSE)</f>
        <v>0</v>
      </c>
    </row>
    <row r="63" spans="1:2" ht="26">
      <c r="A63" s="257" t="s">
        <v>72</v>
      </c>
      <c r="B63">
        <f>VLOOKUP(A63,'Bon de Commande P2 2025'!E:N,10,FALSE)</f>
        <v>0</v>
      </c>
    </row>
    <row r="64" spans="1:2" ht="26">
      <c r="A64" s="251" t="s">
        <v>73</v>
      </c>
      <c r="B64">
        <f>VLOOKUP(A64,'Bon de Commande P2 2025'!E:N,10,FALSE)</f>
        <v>0</v>
      </c>
    </row>
    <row r="65" spans="1:2" ht="26">
      <c r="A65" s="251" t="s">
        <v>74</v>
      </c>
      <c r="B65">
        <f>VLOOKUP(A65,'Bon de Commande P2 2025'!E:N,10,FALSE)</f>
        <v>0</v>
      </c>
    </row>
    <row r="66" spans="1:2" ht="26">
      <c r="A66" s="247" t="s">
        <v>120</v>
      </c>
      <c r="B66">
        <f>VLOOKUP(A66,'Bon de Commande P2 2025'!E:N,10,FALSE)</f>
        <v>0</v>
      </c>
    </row>
    <row r="67" spans="1:2" ht="26">
      <c r="A67" s="247" t="s">
        <v>121</v>
      </c>
      <c r="B67">
        <f>VLOOKUP(A67,'Bon de Commande P2 2025'!E:N,10,FALSE)</f>
        <v>0</v>
      </c>
    </row>
    <row r="68" spans="1:2" ht="26">
      <c r="A68" s="247" t="s">
        <v>122</v>
      </c>
      <c r="B68">
        <f>VLOOKUP(A68,'Bon de Commande P2 2025'!E:N,10,FALSE)</f>
        <v>0</v>
      </c>
    </row>
    <row r="69" spans="1:2" ht="26">
      <c r="A69" s="247" t="s">
        <v>123</v>
      </c>
      <c r="B69">
        <f>VLOOKUP(A69,'Bon de Commande P2 2025'!E:N,10,FALSE)</f>
        <v>0</v>
      </c>
    </row>
    <row r="70" spans="1:2" ht="26">
      <c r="A70" s="247" t="s">
        <v>124</v>
      </c>
      <c r="B70">
        <f>VLOOKUP(A70,'Bon de Commande P2 2025'!E:N,10,FALSE)</f>
        <v>0</v>
      </c>
    </row>
    <row r="71" spans="1:2" ht="26">
      <c r="A71" s="247" t="s">
        <v>125</v>
      </c>
      <c r="B71">
        <f>VLOOKUP(A71,'Bon de Commande P2 2025'!E:N,10,FALSE)</f>
        <v>0</v>
      </c>
    </row>
    <row r="72" spans="1:2" ht="26">
      <c r="A72" s="247" t="s">
        <v>126</v>
      </c>
      <c r="B72">
        <f>VLOOKUP(A72,'Bon de Commande P2 2025'!E:N,10,FALSE)</f>
        <v>0</v>
      </c>
    </row>
    <row r="73" spans="1:2" ht="26">
      <c r="A73" s="247" t="s">
        <v>127</v>
      </c>
      <c r="B73">
        <f>VLOOKUP(A73,'Bon de Commande P2 2025'!E:N,10,FALSE)</f>
        <v>0</v>
      </c>
    </row>
    <row r="74" spans="1:2" ht="26">
      <c r="A74" s="254" t="s">
        <v>36</v>
      </c>
      <c r="B74">
        <f>VLOOKUP(A74,'Bon de Commande P2 2025'!E:N,10,FALSE)</f>
        <v>0</v>
      </c>
    </row>
    <row r="75" spans="1:2" ht="26">
      <c r="A75" s="258" t="s">
        <v>37</v>
      </c>
      <c r="B75">
        <f>VLOOKUP(A75,'Bon de Commande P2 2025'!E:N,10,FALSE)</f>
        <v>0</v>
      </c>
    </row>
    <row r="76" spans="1:2" ht="26">
      <c r="A76" s="247" t="s">
        <v>113</v>
      </c>
      <c r="B76">
        <f>VLOOKUP(A76,'Bon de Commande P2 2025'!E:N,10,FALSE)</f>
        <v>0</v>
      </c>
    </row>
    <row r="77" spans="1:2" ht="26">
      <c r="A77" s="247" t="s">
        <v>114</v>
      </c>
      <c r="B77">
        <f>VLOOKUP(A77,'Bon de Commande P2 2025'!E:N,10,FALSE)</f>
        <v>0</v>
      </c>
    </row>
    <row r="78" spans="1:2" ht="26">
      <c r="A78" s="247" t="s">
        <v>115</v>
      </c>
      <c r="B78">
        <f>VLOOKUP(A78,'Bon de Commande P2 2025'!E:N,10,FALSE)</f>
        <v>0</v>
      </c>
    </row>
    <row r="79" spans="1:2" ht="26">
      <c r="A79" s="247" t="s">
        <v>116</v>
      </c>
      <c r="B79">
        <f>VLOOKUP(A79,'Bon de Commande P2 2025'!E:N,10,FALSE)</f>
        <v>0</v>
      </c>
    </row>
    <row r="80" spans="1:2" ht="26">
      <c r="A80" s="247" t="s">
        <v>117</v>
      </c>
      <c r="B80">
        <f>VLOOKUP(A80,'Bon de Commande P2 2025'!E:N,10,FALSE)</f>
        <v>0</v>
      </c>
    </row>
    <row r="81" spans="1:2" ht="26">
      <c r="A81" s="247" t="s">
        <v>118</v>
      </c>
      <c r="B81">
        <f>VLOOKUP(A81,'Bon de Commande P2 2025'!E:N,10,FALSE)</f>
        <v>0</v>
      </c>
    </row>
    <row r="82" spans="1:2" ht="26">
      <c r="A82" s="247" t="s">
        <v>119</v>
      </c>
      <c r="B82">
        <f>VLOOKUP(A82,'Bon de Commande P2 2025'!E:N,10,FALSE)</f>
        <v>0</v>
      </c>
    </row>
    <row r="83" spans="1:2" ht="26">
      <c r="A83" s="247" t="s">
        <v>106</v>
      </c>
      <c r="B83">
        <f>VLOOKUP(A83,'Bon de Commande P2 2025'!E:N,10,FALSE)</f>
        <v>0</v>
      </c>
    </row>
    <row r="84" spans="1:2" ht="26">
      <c r="A84" s="247" t="s">
        <v>107</v>
      </c>
      <c r="B84">
        <f>VLOOKUP(A84,'Bon de Commande P2 2025'!E:N,10,FALSE)</f>
        <v>0</v>
      </c>
    </row>
    <row r="85" spans="1:2" ht="26">
      <c r="A85" s="247" t="s">
        <v>108</v>
      </c>
      <c r="B85">
        <f>VLOOKUP(A85,'Bon de Commande P2 2025'!E:N,10,FALSE)</f>
        <v>0</v>
      </c>
    </row>
    <row r="86" spans="1:2" ht="26">
      <c r="A86" s="247" t="s">
        <v>109</v>
      </c>
      <c r="B86">
        <f>VLOOKUP(A86,'Bon de Commande P2 2025'!E:N,10,FALSE)</f>
        <v>0</v>
      </c>
    </row>
    <row r="87" spans="1:2" ht="26">
      <c r="A87" s="247" t="s">
        <v>110</v>
      </c>
      <c r="B87">
        <f>VLOOKUP(A87,'Bon de Commande P2 2025'!E:N,10,FALSE)</f>
        <v>0</v>
      </c>
    </row>
    <row r="88" spans="1:2" ht="26">
      <c r="A88" s="247" t="s">
        <v>111</v>
      </c>
      <c r="B88">
        <f>VLOOKUP(A88,'Bon de Commande P2 2025'!E:N,10,FALSE)</f>
        <v>0</v>
      </c>
    </row>
    <row r="89" spans="1:2" ht="26">
      <c r="A89" s="247" t="s">
        <v>112</v>
      </c>
      <c r="B89">
        <f>VLOOKUP(A89,'Bon de Commande P2 2025'!E:N,10,FALSE)</f>
        <v>0</v>
      </c>
    </row>
    <row r="90" spans="1:2" ht="26">
      <c r="A90" s="247" t="s">
        <v>128</v>
      </c>
      <c r="B90">
        <f>VLOOKUP(A90,'Bon de Commande P2 2025'!E:N,10,FALSE)</f>
        <v>0</v>
      </c>
    </row>
    <row r="91" spans="1:2" ht="26">
      <c r="A91" s="247" t="s">
        <v>129</v>
      </c>
      <c r="B91">
        <f>VLOOKUP(A91,'Bon de Commande P2 2025'!E:N,10,FALSE)</f>
        <v>0</v>
      </c>
    </row>
    <row r="92" spans="1:2" ht="26">
      <c r="A92" s="247" t="s">
        <v>130</v>
      </c>
      <c r="B92">
        <f>VLOOKUP(A92,'Bon de Commande P2 2025'!E:N,10,FALSE)</f>
        <v>0</v>
      </c>
    </row>
    <row r="93" spans="1:2" ht="26">
      <c r="A93" s="247" t="s">
        <v>131</v>
      </c>
      <c r="B93">
        <f>VLOOKUP(A93,'Bon de Commande P2 2025'!E:N,10,FALSE)</f>
        <v>0</v>
      </c>
    </row>
    <row r="94" spans="1:2" ht="26">
      <c r="A94" s="247" t="s">
        <v>132</v>
      </c>
      <c r="B94">
        <f>VLOOKUP(A94,'Bon de Commande P2 2025'!E:N,10,FALSE)</f>
        <v>0</v>
      </c>
    </row>
    <row r="95" spans="1:2" ht="26">
      <c r="A95" s="247" t="s">
        <v>133</v>
      </c>
      <c r="B95">
        <f>VLOOKUP(A95,'Bon de Commande P2 2025'!E:N,10,FALSE)</f>
        <v>0</v>
      </c>
    </row>
    <row r="96" spans="1:2" ht="26">
      <c r="A96" s="247" t="s">
        <v>134</v>
      </c>
      <c r="B96">
        <f>VLOOKUP(A96,'Bon de Commande P2 2025'!E:N,10,FALSE)</f>
        <v>0</v>
      </c>
    </row>
    <row r="97" spans="1:2" ht="26">
      <c r="A97" s="247" t="s">
        <v>135</v>
      </c>
      <c r="B97">
        <f>VLOOKUP(A97,'Bon de Commande P2 2025'!E:N,10,FALSE)</f>
        <v>0</v>
      </c>
    </row>
    <row r="98" spans="1:2" ht="26">
      <c r="A98" s="247" t="s">
        <v>136</v>
      </c>
      <c r="B98">
        <f>VLOOKUP(A98,'Bon de Commande P2 2025'!E:N,10,FALSE)</f>
        <v>0</v>
      </c>
    </row>
    <row r="99" spans="1:2" ht="26">
      <c r="A99" s="247" t="s">
        <v>137</v>
      </c>
      <c r="B99">
        <f>VLOOKUP(A99,'Bon de Commande P2 2025'!E:N,10,FALSE)</f>
        <v>0</v>
      </c>
    </row>
    <row r="100" spans="1:2" ht="26">
      <c r="A100" s="247" t="s">
        <v>138</v>
      </c>
      <c r="B100">
        <f>VLOOKUP(A100,'Bon de Commande P2 2025'!E:N,10,FALSE)</f>
        <v>0</v>
      </c>
    </row>
    <row r="101" spans="1:2" ht="26">
      <c r="A101" s="247" t="s">
        <v>139</v>
      </c>
      <c r="B101">
        <f>VLOOKUP(A101,'Bon de Commande P2 2025'!E:N,10,FALSE)</f>
        <v>0</v>
      </c>
    </row>
    <row r="102" spans="1:2" ht="26">
      <c r="A102" s="247" t="s">
        <v>140</v>
      </c>
      <c r="B102">
        <f>VLOOKUP(A102,'Bon de Commande P2 2025'!E:N,10,FALSE)</f>
        <v>0</v>
      </c>
    </row>
    <row r="103" spans="1:2" ht="26">
      <c r="A103" s="247" t="s">
        <v>141</v>
      </c>
      <c r="B103">
        <f>VLOOKUP(A103,'Bon de Commande P2 2025'!E:N,10,FALSE)</f>
        <v>0</v>
      </c>
    </row>
    <row r="104" spans="1:2" ht="26">
      <c r="A104" s="247" t="s">
        <v>142</v>
      </c>
      <c r="B104">
        <f>VLOOKUP(A104,'Bon de Commande P2 2025'!E:N,10,FALSE)</f>
        <v>0</v>
      </c>
    </row>
    <row r="105" spans="1:2" ht="26">
      <c r="A105" s="247" t="s">
        <v>143</v>
      </c>
      <c r="B105">
        <f>VLOOKUP(A105,'Bon de Commande P2 2025'!E:N,10,FALSE)</f>
        <v>0</v>
      </c>
    </row>
    <row r="106" spans="1:2" ht="26">
      <c r="A106" s="259" t="s">
        <v>1026</v>
      </c>
      <c r="B106">
        <f>VLOOKUP(A106,'WN PWC-promo gamme'!A19:I458,9,FALSE)</f>
        <v>0</v>
      </c>
    </row>
    <row r="107" spans="1:2" ht="26">
      <c r="A107" s="259" t="s">
        <v>978</v>
      </c>
      <c r="B107">
        <f>VLOOKUP(A107,'WN PWC-promo gamme'!A20:I459,9,FALSE)</f>
        <v>0</v>
      </c>
    </row>
    <row r="108" spans="1:2" ht="26">
      <c r="A108" s="259" t="s">
        <v>1020</v>
      </c>
      <c r="B108">
        <f>VLOOKUP(A108,'WN PWC-promo gamme'!A21:I460,9,FALSE)</f>
        <v>0</v>
      </c>
    </row>
    <row r="109" spans="1:2" ht="26">
      <c r="A109" s="259" t="s">
        <v>1050</v>
      </c>
      <c r="B109">
        <f>VLOOKUP(A109,'WN PWC-promo gamme'!A22:I461,9,FALSE)</f>
        <v>0</v>
      </c>
    </row>
    <row r="110" spans="1:2" ht="26">
      <c r="A110" s="259" t="s">
        <v>916</v>
      </c>
      <c r="B110">
        <f>VLOOKUP(A110,'WN PWC-promo gamme'!A23:I462,9,FALSE)</f>
        <v>0</v>
      </c>
    </row>
    <row r="111" spans="1:2" ht="26">
      <c r="A111" s="259" t="s">
        <v>926</v>
      </c>
      <c r="B111">
        <f>VLOOKUP(A111,'WN PWC-promo gamme'!A24:I463,9,FALSE)</f>
        <v>0</v>
      </c>
    </row>
    <row r="112" spans="1:2" ht="26">
      <c r="A112" s="259" t="s">
        <v>953</v>
      </c>
      <c r="B112">
        <f>VLOOKUP(A112,'WN PWC-promo gamme'!A25:I464,9,FALSE)</f>
        <v>0</v>
      </c>
    </row>
    <row r="113" spans="1:2" ht="26">
      <c r="A113" s="260" t="s">
        <v>1454</v>
      </c>
      <c r="B113">
        <f>VLOOKUP(A113,'WN PWC-promo gamme'!A26:I465,9,FALSE)</f>
        <v>0</v>
      </c>
    </row>
    <row r="114" spans="1:2" ht="26">
      <c r="A114" s="259" t="s">
        <v>902</v>
      </c>
      <c r="B114">
        <f>VLOOKUP(A114,'WN PWC-promo gamme'!A27:I466,9,FALSE)</f>
        <v>0</v>
      </c>
    </row>
    <row r="115" spans="1:2" ht="26">
      <c r="A115" s="259" t="s">
        <v>1034</v>
      </c>
      <c r="B115">
        <f>VLOOKUP(A115,'WN PWC-promo gamme'!A28:I467,9,FALSE)</f>
        <v>0</v>
      </c>
    </row>
    <row r="116" spans="1:2" ht="26">
      <c r="A116" s="259" t="s">
        <v>1056</v>
      </c>
      <c r="B116">
        <f>VLOOKUP(A116,'WN PWC-promo gamme'!A29:I468,9,FALSE)</f>
        <v>0</v>
      </c>
    </row>
    <row r="117" spans="1:2" ht="26">
      <c r="A117" s="259" t="s">
        <v>1004</v>
      </c>
      <c r="B117">
        <f>VLOOKUP(A117,'WN PWC-promo gamme'!A30:I469,9,FALSE)</f>
        <v>0</v>
      </c>
    </row>
    <row r="118" spans="1:2" ht="26">
      <c r="A118" s="259" t="s">
        <v>862</v>
      </c>
      <c r="B118">
        <f>VLOOKUP(A118,'WN PWC-promo gamme'!A31:I470,9,FALSE)</f>
        <v>0</v>
      </c>
    </row>
    <row r="119" spans="1:2" ht="26">
      <c r="A119" s="259" t="s">
        <v>1042</v>
      </c>
      <c r="B119">
        <f>VLOOKUP(A119,'WN PWC-promo gamme'!A32:I471,9,FALSE)</f>
        <v>0</v>
      </c>
    </row>
    <row r="120" spans="1:2" ht="26">
      <c r="A120" s="259" t="s">
        <v>1058</v>
      </c>
      <c r="B120">
        <f>VLOOKUP(A120,'WN PWC-promo gamme'!A33:I472,9,FALSE)</f>
        <v>0</v>
      </c>
    </row>
    <row r="121" spans="1:2" ht="26">
      <c r="A121" s="259" t="s">
        <v>928</v>
      </c>
      <c r="B121">
        <f>VLOOKUP(A121,'WN PWC-promo gamme'!A34:I473,9,FALSE)</f>
        <v>0</v>
      </c>
    </row>
    <row r="122" spans="1:2" ht="26">
      <c r="A122" s="259" t="s">
        <v>868</v>
      </c>
      <c r="B122">
        <f>VLOOKUP(A122,'WN PWC-promo gamme'!A35:I474,9,FALSE)</f>
        <v>0</v>
      </c>
    </row>
    <row r="123" spans="1:2" ht="26">
      <c r="A123" s="259" t="s">
        <v>1040</v>
      </c>
      <c r="B123">
        <f>VLOOKUP(A123,'WN PWC-promo gamme'!A36:I475,9,FALSE)</f>
        <v>0</v>
      </c>
    </row>
    <row r="124" spans="1:2" ht="26">
      <c r="A124" s="259" t="s">
        <v>1054</v>
      </c>
      <c r="B124">
        <f>VLOOKUP(A124,'WN PWC-promo gamme'!A37:I476,9,FALSE)</f>
        <v>0</v>
      </c>
    </row>
    <row r="125" spans="1:2" ht="26">
      <c r="A125" s="259" t="s">
        <v>1032</v>
      </c>
      <c r="B125">
        <f>VLOOKUP(A125,'WN PWC-promo gamme'!A38:I477,9,FALSE)</f>
        <v>0</v>
      </c>
    </row>
    <row r="126" spans="1:2" ht="26">
      <c r="A126" s="259" t="s">
        <v>1060</v>
      </c>
      <c r="B126">
        <f>VLOOKUP(A126,'WN PWC-promo gamme'!A39:I478,9,FALSE)</f>
        <v>0</v>
      </c>
    </row>
    <row r="127" spans="1:2" ht="26">
      <c r="A127" s="259" t="s">
        <v>920</v>
      </c>
      <c r="B127">
        <f>VLOOKUP(A127,'WN PWC-promo gamme'!A40:I479,9,FALSE)</f>
        <v>0</v>
      </c>
    </row>
    <row r="128" spans="1:2" ht="26">
      <c r="A128" s="259" t="s">
        <v>918</v>
      </c>
      <c r="B128">
        <f>VLOOKUP(A128,'WN PWC-promo gamme'!A41:I480,9,FALSE)</f>
        <v>0</v>
      </c>
    </row>
    <row r="129" spans="1:2" ht="26">
      <c r="A129" s="260" t="s">
        <v>1455</v>
      </c>
      <c r="B129">
        <f>VLOOKUP(A129,'WN PWC-promo gamme'!A42:I481,9,FALSE)</f>
        <v>0</v>
      </c>
    </row>
    <row r="130" spans="1:2" ht="26">
      <c r="A130" s="259" t="s">
        <v>1006</v>
      </c>
      <c r="B130">
        <f>VLOOKUP(A130,'WN PWC-promo gamme'!A43:I482,9,FALSE)</f>
        <v>0</v>
      </c>
    </row>
    <row r="131" spans="1:2" ht="26">
      <c r="A131" s="259" t="s">
        <v>1038</v>
      </c>
      <c r="B131">
        <f>VLOOKUP(A131,'WN PWC-promo gamme'!A44:I483,9,FALSE)</f>
        <v>0</v>
      </c>
    </row>
    <row r="132" spans="1:2" ht="26">
      <c r="A132" s="259" t="s">
        <v>1052</v>
      </c>
      <c r="B132">
        <f>VLOOKUP(A132,'WN PWC-promo gamme'!A45:I484,9,FALSE)</f>
        <v>0</v>
      </c>
    </row>
    <row r="133" spans="1:2" ht="26">
      <c r="A133" s="260" t="s">
        <v>1470</v>
      </c>
      <c r="B133">
        <f>VLOOKUP(A133,'WN PWC-promo gamme'!A46:I485,9,FALSE)</f>
        <v>0</v>
      </c>
    </row>
    <row r="134" spans="1:2" ht="26">
      <c r="A134" s="259" t="s">
        <v>1022</v>
      </c>
      <c r="B134">
        <f>VLOOKUP(A134,'WN PWC-promo gamme'!A47:I486,9,FALSE)</f>
        <v>0</v>
      </c>
    </row>
    <row r="135" spans="1:2" ht="26">
      <c r="A135" s="259" t="s">
        <v>1064</v>
      </c>
      <c r="B135">
        <f>VLOOKUP(A135,'WN PWC-promo gamme'!A48:I487,9,FALSE)</f>
        <v>0</v>
      </c>
    </row>
    <row r="136" spans="1:2" ht="26">
      <c r="A136" s="259" t="s">
        <v>1048</v>
      </c>
      <c r="B136">
        <f>VLOOKUP(A136,'WN PWC-promo gamme'!A49:I488,9,FALSE)</f>
        <v>0</v>
      </c>
    </row>
    <row r="137" spans="1:2" ht="26">
      <c r="A137" s="259" t="s">
        <v>1062</v>
      </c>
      <c r="B137">
        <f>VLOOKUP(A137,'WN PWC-promo gamme'!A50:I489,9,FALSE)</f>
        <v>0</v>
      </c>
    </row>
    <row r="138" spans="1:2" ht="26">
      <c r="A138" s="259" t="s">
        <v>924</v>
      </c>
      <c r="B138">
        <f>VLOOKUP(A138,'WN PWC-promo gamme'!A51:I490,9,FALSE)</f>
        <v>0</v>
      </c>
    </row>
    <row r="139" spans="1:2" ht="26">
      <c r="A139" s="259" t="s">
        <v>1044</v>
      </c>
      <c r="B139">
        <f>VLOOKUP(A139,'WN PWC-promo gamme'!A52:I491,9,FALSE)</f>
        <v>0</v>
      </c>
    </row>
    <row r="140" spans="1:2" ht="26">
      <c r="A140" s="259" t="s">
        <v>1002</v>
      </c>
      <c r="B140">
        <f>VLOOKUP(A140,'WN PWC-promo gamme'!A53:I492,9,FALSE)</f>
        <v>0</v>
      </c>
    </row>
    <row r="141" spans="1:2" ht="26">
      <c r="A141" s="259" t="s">
        <v>922</v>
      </c>
      <c r="B141">
        <f>VLOOKUP(A141,'WN PWC-promo gamme'!A54:I493,9,FALSE)</f>
        <v>0</v>
      </c>
    </row>
    <row r="142" spans="1:2" ht="26">
      <c r="A142" s="259" t="s">
        <v>1008</v>
      </c>
      <c r="B142">
        <f>VLOOKUP(A142,'WN PWC-promo gamme'!A55:I494,9,FALSE)</f>
        <v>0</v>
      </c>
    </row>
    <row r="143" spans="1:2" ht="26">
      <c r="A143" s="259" t="s">
        <v>848</v>
      </c>
      <c r="B143">
        <f>VLOOKUP(A143,'WN PWC-promo gamme'!A56:I495,9,FALSE)</f>
        <v>0</v>
      </c>
    </row>
    <row r="144" spans="1:2" ht="26">
      <c r="A144" s="259" t="s">
        <v>988</v>
      </c>
      <c r="B144">
        <f>VLOOKUP(A144,'WN PWC-promo gamme'!A57:I496,9,FALSE)</f>
        <v>0</v>
      </c>
    </row>
    <row r="145" spans="1:2" ht="26">
      <c r="A145" s="259" t="s">
        <v>994</v>
      </c>
      <c r="B145">
        <f>VLOOKUP(A145,'WN PWC-promo gamme'!A58:I497,9,FALSE)</f>
        <v>0</v>
      </c>
    </row>
    <row r="146" spans="1:2" ht="26">
      <c r="A146" s="259" t="s">
        <v>1046</v>
      </c>
      <c r="B146">
        <f>VLOOKUP(A146,'WN PWC-promo gamme'!A59:I498,9,FALSE)</f>
        <v>0</v>
      </c>
    </row>
    <row r="147" spans="1:2" ht="26">
      <c r="A147" s="259" t="s">
        <v>971</v>
      </c>
      <c r="B147">
        <f>VLOOKUP(A147,'WN PWC-promo gamme'!A60:I499,9,FALSE)</f>
        <v>0</v>
      </c>
    </row>
    <row r="148" spans="1:2" ht="26">
      <c r="A148" s="259" t="s">
        <v>998</v>
      </c>
      <c r="B148">
        <f>VLOOKUP(A148,'WN PWC-promo gamme'!A61:I500,9,FALSE)</f>
        <v>0</v>
      </c>
    </row>
    <row r="149" spans="1:2" ht="26">
      <c r="A149" s="259" t="s">
        <v>990</v>
      </c>
      <c r="B149">
        <f>VLOOKUP(A149,'WN PWC-promo gamme'!A62:I501,9,FALSE)</f>
        <v>0</v>
      </c>
    </row>
    <row r="150" spans="1:2" ht="26">
      <c r="A150" s="259" t="s">
        <v>1068</v>
      </c>
      <c r="B150">
        <f>VLOOKUP(A150,'WN PWC-promo gamme'!A63:I502,9,FALSE)</f>
        <v>0</v>
      </c>
    </row>
    <row r="151" spans="1:2" ht="26">
      <c r="A151" s="259" t="s">
        <v>992</v>
      </c>
      <c r="B151">
        <f>VLOOKUP(A151,'WN PWC-promo gamme'!A64:I503,9,FALSE)</f>
        <v>0</v>
      </c>
    </row>
    <row r="152" spans="1:2" ht="26">
      <c r="A152" s="259" t="s">
        <v>1010</v>
      </c>
      <c r="B152">
        <f>VLOOKUP(A152,'WN PWC-promo gamme'!A65:I504,9,FALSE)</f>
        <v>0</v>
      </c>
    </row>
    <row r="153" spans="1:2" ht="26">
      <c r="A153" s="260" t="s">
        <v>1456</v>
      </c>
      <c r="B153">
        <f>VLOOKUP(A153,'WN PWC-promo gamme'!A66:I505,9,FALSE)</f>
        <v>0</v>
      </c>
    </row>
    <row r="154" spans="1:2" ht="26">
      <c r="A154" s="259" t="s">
        <v>967</v>
      </c>
      <c r="B154">
        <f>VLOOKUP(A154,'WN PWC-promo gamme'!A67:I506,9,FALSE)</f>
        <v>0</v>
      </c>
    </row>
    <row r="155" spans="1:2" ht="26">
      <c r="A155" s="259" t="s">
        <v>930</v>
      </c>
      <c r="B155">
        <f>VLOOKUP(A155,'WN PWC-promo gamme'!A68:I507,9,FALSE)</f>
        <v>0</v>
      </c>
    </row>
    <row r="156" spans="1:2" ht="26">
      <c r="A156" s="259" t="s">
        <v>984</v>
      </c>
      <c r="B156">
        <f>VLOOKUP(A156,'WN PWC-promo gamme'!A69:I508,9,FALSE)</f>
        <v>0</v>
      </c>
    </row>
    <row r="157" spans="1:2" ht="26">
      <c r="A157" s="259" t="s">
        <v>1028</v>
      </c>
      <c r="B157">
        <f>VLOOKUP(A157,'WN PWC-promo gamme'!A70:I509,9,FALSE)</f>
        <v>0</v>
      </c>
    </row>
    <row r="158" spans="1:2" ht="26">
      <c r="A158" s="259" t="s">
        <v>949</v>
      </c>
      <c r="B158">
        <f>VLOOKUP(A158,'WN PWC-promo gamme'!A71:I510,9,FALSE)</f>
        <v>0</v>
      </c>
    </row>
    <row r="159" spans="1:2" ht="26">
      <c r="A159" s="259" t="s">
        <v>1012</v>
      </c>
      <c r="B159">
        <f>VLOOKUP(A159,'WN PWC-promo gamme'!A72:I511,9,FALSE)</f>
        <v>0</v>
      </c>
    </row>
    <row r="160" spans="1:2" ht="26">
      <c r="A160" s="259" t="s">
        <v>965</v>
      </c>
      <c r="B160">
        <f>VLOOKUP(A160,'WN PWC-promo gamme'!A73:I512,9,FALSE)</f>
        <v>0</v>
      </c>
    </row>
    <row r="161" spans="1:2" ht="26">
      <c r="A161" s="259" t="s">
        <v>1030</v>
      </c>
      <c r="B161">
        <f>VLOOKUP(A161,'WN PWC-promo gamme'!A74:I513,9,FALSE)</f>
        <v>0</v>
      </c>
    </row>
    <row r="162" spans="1:2" ht="26">
      <c r="A162" s="259" t="s">
        <v>910</v>
      </c>
      <c r="B162">
        <f>VLOOKUP(A162,'WN PWC-promo gamme'!A75:I514,9,FALSE)</f>
        <v>0</v>
      </c>
    </row>
    <row r="163" spans="1:2" ht="26">
      <c r="A163" s="259" t="s">
        <v>850</v>
      </c>
      <c r="B163">
        <f>VLOOKUP(A163,'WN PWC-promo gamme'!A76:I515,9,FALSE)</f>
        <v>0</v>
      </c>
    </row>
    <row r="164" spans="1:2" ht="26">
      <c r="A164" s="259" t="s">
        <v>894</v>
      </c>
      <c r="B164">
        <f>VLOOKUP(A164,'WN PWC-promo gamme'!A77:I516,9,FALSE)</f>
        <v>0</v>
      </c>
    </row>
    <row r="165" spans="1:2" ht="26">
      <c r="A165" s="259" t="s">
        <v>908</v>
      </c>
      <c r="B165">
        <f>VLOOKUP(A165,'WN PWC-promo gamme'!A78:I517,9,FALSE)</f>
        <v>0</v>
      </c>
    </row>
    <row r="166" spans="1:2" ht="26">
      <c r="A166" s="259" t="s">
        <v>982</v>
      </c>
      <c r="B166">
        <f>VLOOKUP(A166,'WN PWC-promo gamme'!A79:I518,9,FALSE)</f>
        <v>0</v>
      </c>
    </row>
    <row r="167" spans="1:2" ht="26">
      <c r="A167" s="259" t="s">
        <v>980</v>
      </c>
      <c r="B167">
        <f>VLOOKUP(A167,'WN PWC-promo gamme'!A80:I519,9,FALSE)</f>
        <v>0</v>
      </c>
    </row>
    <row r="168" spans="1:2" ht="26">
      <c r="A168" s="259" t="s">
        <v>955</v>
      </c>
      <c r="B168">
        <f>VLOOKUP(A168,'WN PWC-promo gamme'!A81:I520,9,FALSE)</f>
        <v>0</v>
      </c>
    </row>
    <row r="169" spans="1:2" ht="26">
      <c r="A169" s="259" t="s">
        <v>961</v>
      </c>
      <c r="B169">
        <f>VLOOKUP(A169,'WN PWC-promo gamme'!A82:I521,9,FALSE)</f>
        <v>0</v>
      </c>
    </row>
    <row r="170" spans="1:2" ht="26">
      <c r="A170" s="259" t="s">
        <v>1016</v>
      </c>
      <c r="B170">
        <f>VLOOKUP(A170,'WN PWC-promo gamme'!A83:I522,9,FALSE)</f>
        <v>0</v>
      </c>
    </row>
    <row r="171" spans="1:2" ht="26">
      <c r="A171" s="259" t="s">
        <v>1024</v>
      </c>
      <c r="B171">
        <f>VLOOKUP(A171,'WN PWC-promo gamme'!A84:I523,9,FALSE)</f>
        <v>0</v>
      </c>
    </row>
    <row r="172" spans="1:2" ht="26">
      <c r="A172" s="259" t="s">
        <v>1036</v>
      </c>
      <c r="B172">
        <f>VLOOKUP(A172,'WN PWC-promo gamme'!A85:I524,9,FALSE)</f>
        <v>0</v>
      </c>
    </row>
    <row r="173" spans="1:2" ht="26">
      <c r="A173" s="259" t="s">
        <v>1014</v>
      </c>
      <c r="B173">
        <f>VLOOKUP(A173,'WN PWC-promo gamme'!A86:I525,9,FALSE)</f>
        <v>0</v>
      </c>
    </row>
    <row r="174" spans="1:2" ht="26">
      <c r="A174" s="259" t="s">
        <v>1066</v>
      </c>
      <c r="B174">
        <f>VLOOKUP(A174,'WN PWC-promo gamme'!A87:I526,9,FALSE)</f>
        <v>0</v>
      </c>
    </row>
    <row r="175" spans="1:2" ht="26">
      <c r="A175" s="259" t="s">
        <v>912</v>
      </c>
      <c r="B175">
        <f>VLOOKUP(A175,'WN PWC-promo gamme'!A88:I527,9,FALSE)</f>
        <v>0</v>
      </c>
    </row>
    <row r="176" spans="1:2" ht="26">
      <c r="A176" s="260" t="s">
        <v>1457</v>
      </c>
      <c r="B176">
        <f>VLOOKUP(A176,'WN PWC-promo gamme'!A89:I528,9,FALSE)</f>
        <v>0</v>
      </c>
    </row>
    <row r="177" spans="1:2" ht="26">
      <c r="A177" s="259" t="s">
        <v>914</v>
      </c>
      <c r="B177">
        <f>VLOOKUP(A177,'WN PWC-promo gamme'!A90:I529,9,FALSE)</f>
        <v>0</v>
      </c>
    </row>
    <row r="178" spans="1:2" ht="26">
      <c r="A178" s="260" t="s">
        <v>1458</v>
      </c>
      <c r="B178">
        <f>VLOOKUP(A178,'WN PWC-promo gamme'!A91:I530,9,FALSE)</f>
        <v>0</v>
      </c>
    </row>
    <row r="179" spans="1:2" ht="26">
      <c r="A179" s="259" t="s">
        <v>940</v>
      </c>
      <c r="B179">
        <f>VLOOKUP(A179,'WN PWC-promo gamme'!A92:I531,9,FALSE)</f>
        <v>0</v>
      </c>
    </row>
    <row r="180" spans="1:2" ht="26">
      <c r="A180" s="259" t="s">
        <v>957</v>
      </c>
      <c r="B180">
        <f>VLOOKUP(A180,'WN PWC-promo gamme'!A93:I532,9,FALSE)</f>
        <v>0</v>
      </c>
    </row>
    <row r="181" spans="1:2" ht="26">
      <c r="A181" s="259" t="s">
        <v>986</v>
      </c>
      <c r="B181">
        <f>VLOOKUP(A181,'WN PWC-promo gamme'!A94:I533,9,FALSE)</f>
        <v>0</v>
      </c>
    </row>
    <row r="182" spans="1:2" ht="26">
      <c r="A182" s="259" t="s">
        <v>864</v>
      </c>
      <c r="B182">
        <f>VLOOKUP(A182,'WN PWC-promo gamme'!A95:I534,9,FALSE)</f>
        <v>0</v>
      </c>
    </row>
    <row r="183" spans="1:2" ht="26">
      <c r="A183" s="259" t="s">
        <v>892</v>
      </c>
      <c r="B183">
        <f>VLOOKUP(A183,'WN PWC-promo gamme'!A96:I535,9,FALSE)</f>
        <v>0</v>
      </c>
    </row>
    <row r="184" spans="1:2" ht="26">
      <c r="A184" s="259" t="s">
        <v>888</v>
      </c>
      <c r="B184">
        <f>VLOOKUP(A184,'WN PWC-promo gamme'!A97:I536,9,FALSE)</f>
        <v>0</v>
      </c>
    </row>
    <row r="185" spans="1:2" ht="26">
      <c r="A185" s="259" t="s">
        <v>942</v>
      </c>
      <c r="B185">
        <f>VLOOKUP(A185,'WN PWC-promo gamme'!A98:I537,9,FALSE)</f>
        <v>0</v>
      </c>
    </row>
    <row r="186" spans="1:2" ht="26">
      <c r="A186" s="259" t="s">
        <v>969</v>
      </c>
      <c r="B186">
        <f>VLOOKUP(A186,'WN PWC-promo gamme'!A99:I538,9,FALSE)</f>
        <v>0</v>
      </c>
    </row>
    <row r="187" spans="1:2" ht="26">
      <c r="A187" s="259" t="s">
        <v>882</v>
      </c>
      <c r="B187">
        <f>VLOOKUP(A187,'WN PWC-promo gamme'!A100:I539,9,FALSE)</f>
        <v>0</v>
      </c>
    </row>
    <row r="188" spans="1:2" ht="26">
      <c r="A188" s="259" t="s">
        <v>884</v>
      </c>
      <c r="B188">
        <f>VLOOKUP(A188,'WN PWC-promo gamme'!A101:I540,9,FALSE)</f>
        <v>0</v>
      </c>
    </row>
    <row r="189" spans="1:2" ht="26">
      <c r="A189" s="259" t="s">
        <v>934</v>
      </c>
      <c r="B189">
        <f>VLOOKUP(A189,'WN PWC-promo gamme'!A102:I541,9,FALSE)</f>
        <v>0</v>
      </c>
    </row>
    <row r="190" spans="1:2" ht="26">
      <c r="A190" s="259" t="s">
        <v>932</v>
      </c>
      <c r="B190">
        <f>VLOOKUP(A190,'WN PWC-promo gamme'!A103:I542,9,FALSE)</f>
        <v>0</v>
      </c>
    </row>
    <row r="191" spans="1:2" ht="26">
      <c r="A191" s="259" t="s">
        <v>896</v>
      </c>
      <c r="B191">
        <f>VLOOKUP(A191,'WN PWC-promo gamme'!A104:I543,9,FALSE)</f>
        <v>0</v>
      </c>
    </row>
    <row r="192" spans="1:2" ht="26">
      <c r="A192" s="259" t="s">
        <v>951</v>
      </c>
      <c r="B192">
        <f>VLOOKUP(A192,'WN PWC-promo gamme'!A105:I544,9,FALSE)</f>
        <v>0</v>
      </c>
    </row>
    <row r="193" spans="1:2" ht="26">
      <c r="A193" s="259" t="s">
        <v>1000</v>
      </c>
      <c r="B193">
        <f>VLOOKUP(A193,'WN PWC-promo gamme'!A106:I545,9,FALSE)</f>
        <v>0</v>
      </c>
    </row>
    <row r="194" spans="1:2" ht="26">
      <c r="A194" s="259" t="s">
        <v>852</v>
      </c>
      <c r="B194">
        <f>VLOOKUP(A194,'WN PWC-promo gamme'!A107:I546,9,FALSE)</f>
        <v>0</v>
      </c>
    </row>
    <row r="195" spans="1:2" ht="26">
      <c r="A195" s="259" t="s">
        <v>878</v>
      </c>
      <c r="B195">
        <f>VLOOKUP(A195,'WN PWC-promo gamme'!A108:I547,9,FALSE)</f>
        <v>0</v>
      </c>
    </row>
    <row r="196" spans="1:2" ht="26">
      <c r="A196" s="259" t="s">
        <v>854</v>
      </c>
      <c r="B196">
        <f>VLOOKUP(A196,'WN PWC-promo gamme'!A109:I548,9,FALSE)</f>
        <v>0</v>
      </c>
    </row>
    <row r="197" spans="1:2" ht="26">
      <c r="A197" s="259" t="s">
        <v>876</v>
      </c>
      <c r="B197">
        <f>VLOOKUP(A197,'WN PWC-promo gamme'!A110:I549,9,FALSE)</f>
        <v>0</v>
      </c>
    </row>
    <row r="198" spans="1:2" ht="26">
      <c r="A198" s="259" t="s">
        <v>906</v>
      </c>
      <c r="B198">
        <f>VLOOKUP(A198,'WN PWC-promo gamme'!A111:I550,9,FALSE)</f>
        <v>0</v>
      </c>
    </row>
    <row r="199" spans="1:2" ht="26">
      <c r="A199" s="259" t="s">
        <v>866</v>
      </c>
      <c r="B199">
        <f>VLOOKUP(A199,'WN PWC-promo gamme'!A112:I551,9,FALSE)</f>
        <v>0</v>
      </c>
    </row>
    <row r="200" spans="1:2" ht="26">
      <c r="A200" s="259" t="s">
        <v>936</v>
      </c>
      <c r="B200">
        <f>VLOOKUP(A200,'WN PWC-promo gamme'!A113:I552,9,FALSE)</f>
        <v>0</v>
      </c>
    </row>
    <row r="201" spans="1:2" ht="26">
      <c r="A201" s="259" t="s">
        <v>963</v>
      </c>
      <c r="B201">
        <f>VLOOKUP(A201,'WN PWC-promo gamme'!A114:I553,9,FALSE)</f>
        <v>0</v>
      </c>
    </row>
    <row r="202" spans="1:2" ht="26">
      <c r="A202" s="259" t="s">
        <v>996</v>
      </c>
      <c r="B202">
        <f>VLOOKUP(A202,'WN PWC-promo gamme'!A115:I554,9,FALSE)</f>
        <v>0</v>
      </c>
    </row>
    <row r="203" spans="1:2" ht="26">
      <c r="A203" s="259" t="s">
        <v>959</v>
      </c>
      <c r="B203">
        <f>VLOOKUP(A203,'WN PWC-promo gamme'!A116:I555,9,FALSE)</f>
        <v>0</v>
      </c>
    </row>
    <row r="204" spans="1:2" ht="26">
      <c r="A204" s="259" t="s">
        <v>947</v>
      </c>
      <c r="B204">
        <f>VLOOKUP(A204,'WN PWC-promo gamme'!A117:I556,9,FALSE)</f>
        <v>0</v>
      </c>
    </row>
    <row r="205" spans="1:2" ht="26">
      <c r="A205" s="259" t="s">
        <v>898</v>
      </c>
      <c r="B205">
        <f>VLOOKUP(A205,'WN PWC-promo gamme'!A118:I557,9,FALSE)</f>
        <v>0</v>
      </c>
    </row>
    <row r="206" spans="1:2" ht="26">
      <c r="A206" s="259" t="s">
        <v>856</v>
      </c>
      <c r="B206">
        <f>VLOOKUP(A206,'WN PWC-promo gamme'!A119:I558,9,FALSE)</f>
        <v>0</v>
      </c>
    </row>
    <row r="207" spans="1:2" ht="26">
      <c r="A207" s="259" t="s">
        <v>904</v>
      </c>
      <c r="B207">
        <f>VLOOKUP(A207,'WN PWC-promo gamme'!A120:I559,9,FALSE)</f>
        <v>0</v>
      </c>
    </row>
    <row r="208" spans="1:2" ht="26">
      <c r="A208" s="259" t="s">
        <v>938</v>
      </c>
      <c r="B208">
        <f>VLOOKUP(A208,'WN PWC-promo gamme'!A121:I560,9,FALSE)</f>
        <v>0</v>
      </c>
    </row>
    <row r="209" spans="1:2" ht="26">
      <c r="A209" s="259" t="s">
        <v>870</v>
      </c>
      <c r="B209">
        <f>VLOOKUP(A209,'WN PWC-promo gamme'!A122:I561,9,FALSE)</f>
        <v>0</v>
      </c>
    </row>
    <row r="210" spans="1:2" ht="26">
      <c r="A210" s="259" t="s">
        <v>890</v>
      </c>
      <c r="B210">
        <f>VLOOKUP(A210,'WN PWC-promo gamme'!A123:I562,9,FALSE)</f>
        <v>0</v>
      </c>
    </row>
    <row r="211" spans="1:2" ht="26">
      <c r="A211" s="259" t="s">
        <v>886</v>
      </c>
      <c r="B211">
        <f>VLOOKUP(A211,'WN PWC-promo gamme'!A124:I563,9,FALSE)</f>
        <v>0</v>
      </c>
    </row>
    <row r="212" spans="1:2" ht="26">
      <c r="A212" s="259" t="s">
        <v>872</v>
      </c>
      <c r="B212">
        <f>VLOOKUP(A212,'WN PWC-promo gamme'!A125:I564,9,FALSE)</f>
        <v>0</v>
      </c>
    </row>
    <row r="213" spans="1:2" ht="26">
      <c r="A213" s="259" t="s">
        <v>874</v>
      </c>
      <c r="B213">
        <f>VLOOKUP(A213,'WN PWC-promo gamme'!A126:I565,9,FALSE)</f>
        <v>0</v>
      </c>
    </row>
    <row r="214" spans="1:2" ht="26">
      <c r="A214" s="259" t="s">
        <v>880</v>
      </c>
      <c r="B214">
        <f>VLOOKUP(A214,'WN PWC-promo gamme'!A127:I566,9,FALSE)</f>
        <v>0</v>
      </c>
    </row>
    <row r="215" spans="1:2" ht="26">
      <c r="A215" s="260" t="s">
        <v>1459</v>
      </c>
      <c r="B215">
        <f>VLOOKUP(A215,'WN PWC-promo gamme'!A128:I567,9,FALSE)</f>
        <v>0</v>
      </c>
    </row>
    <row r="216" spans="1:2" ht="26">
      <c r="A216" s="259" t="s">
        <v>860</v>
      </c>
      <c r="B216">
        <f>VLOOKUP(A216,'WN PWC-promo gamme'!A129:I568,9,FALSE)</f>
        <v>0</v>
      </c>
    </row>
    <row r="217" spans="1:2" ht="26">
      <c r="A217" s="259" t="s">
        <v>945</v>
      </c>
      <c r="B217">
        <f>VLOOKUP(A217,'WN PWC-promo gamme'!A130:I569,9,FALSE)</f>
        <v>0</v>
      </c>
    </row>
    <row r="218" spans="1:2" ht="26">
      <c r="A218" s="259" t="s">
        <v>1018</v>
      </c>
      <c r="B218">
        <f>VLOOKUP(A218,'WN PWC-promo gamme'!A131:I570,9,FALSE)</f>
        <v>0</v>
      </c>
    </row>
    <row r="219" spans="1:2" ht="26">
      <c r="A219" s="259" t="s">
        <v>858</v>
      </c>
      <c r="B219">
        <f>VLOOKUP(A219,'WN PWC-promo gamme'!A132:I571,9,FALSE)</f>
        <v>0</v>
      </c>
    </row>
    <row r="220" spans="1:2" ht="26">
      <c r="A220" s="259" t="s">
        <v>900</v>
      </c>
      <c r="B220">
        <f>VLOOKUP(A220,'WN PWC-promo gamme'!A133:I572,9,FALSE)</f>
        <v>0</v>
      </c>
    </row>
    <row r="221" spans="1:2" ht="26">
      <c r="A221" s="259" t="s">
        <v>777</v>
      </c>
      <c r="B221">
        <f>VLOOKUP(A221,'WN PWC-promo gamme'!A134:I573,9,FALSE)</f>
        <v>0</v>
      </c>
    </row>
    <row r="222" spans="1:2" ht="26">
      <c r="A222" s="259" t="s">
        <v>711</v>
      </c>
      <c r="B222">
        <f>VLOOKUP(A222,'WN PWC-promo gamme'!A135:I574,9,FALSE)</f>
        <v>0</v>
      </c>
    </row>
    <row r="223" spans="1:2" ht="26">
      <c r="A223" s="259" t="s">
        <v>753</v>
      </c>
      <c r="B223">
        <f>VLOOKUP(A223,'WN PWC-promo gamme'!A136:I575,9,FALSE)</f>
        <v>0</v>
      </c>
    </row>
    <row r="224" spans="1:2" ht="26">
      <c r="A224" s="259" t="s">
        <v>789</v>
      </c>
      <c r="B224">
        <f>VLOOKUP(A224,'WN PWC-promo gamme'!A137:I576,9,FALSE)</f>
        <v>0</v>
      </c>
    </row>
    <row r="225" spans="1:2" ht="26">
      <c r="A225" s="259" t="s">
        <v>651</v>
      </c>
      <c r="B225">
        <f>VLOOKUP(A225,'WN PWC-promo gamme'!A138:I577,9,FALSE)</f>
        <v>0</v>
      </c>
    </row>
    <row r="226" spans="1:2" ht="26">
      <c r="A226" s="259" t="s">
        <v>661</v>
      </c>
      <c r="B226">
        <f>VLOOKUP(A226,'WN PWC-promo gamme'!A139:I578,9,FALSE)</f>
        <v>0</v>
      </c>
    </row>
    <row r="227" spans="1:2" ht="26">
      <c r="A227" s="259" t="s">
        <v>683</v>
      </c>
      <c r="B227">
        <f>VLOOKUP(A227,'WN PWC-promo gamme'!A140:I579,9,FALSE)</f>
        <v>0</v>
      </c>
    </row>
    <row r="228" spans="1:2" ht="26">
      <c r="A228" s="259" t="s">
        <v>701</v>
      </c>
      <c r="B228">
        <f>VLOOKUP(A228,'WN PWC-promo gamme'!A141:I580,9,FALSE)</f>
        <v>0</v>
      </c>
    </row>
    <row r="229" spans="1:2" ht="26">
      <c r="A229" s="259" t="s">
        <v>637</v>
      </c>
      <c r="B229">
        <f>VLOOKUP(A229,'WN PWC-promo gamme'!A142:I581,9,FALSE)</f>
        <v>0</v>
      </c>
    </row>
    <row r="230" spans="1:2" ht="26">
      <c r="A230" s="259" t="s">
        <v>765</v>
      </c>
      <c r="B230">
        <f>VLOOKUP(A230,'WN PWC-promo gamme'!A143:I582,9,FALSE)</f>
        <v>0</v>
      </c>
    </row>
    <row r="231" spans="1:2" ht="26">
      <c r="A231" s="259" t="s">
        <v>797</v>
      </c>
      <c r="B231">
        <f>VLOOKUP(A231,'WN PWC-promo gamme'!A144:I583,9,FALSE)</f>
        <v>0</v>
      </c>
    </row>
    <row r="232" spans="1:2" ht="26">
      <c r="A232" s="259" t="s">
        <v>743</v>
      </c>
      <c r="B232">
        <f>VLOOKUP(A232,'WN PWC-promo gamme'!A145:I584,9,FALSE)</f>
        <v>0</v>
      </c>
    </row>
    <row r="233" spans="1:2" ht="26">
      <c r="A233" s="259" t="s">
        <v>591</v>
      </c>
      <c r="B233">
        <f>VLOOKUP(A233,'WN PWC-promo gamme'!A146:I585,9,FALSE)</f>
        <v>0</v>
      </c>
    </row>
    <row r="234" spans="1:2" ht="26">
      <c r="A234" s="259" t="s">
        <v>761</v>
      </c>
      <c r="B234">
        <f>VLOOKUP(A234,'WN PWC-promo gamme'!A147:I586,9,FALSE)</f>
        <v>0</v>
      </c>
    </row>
    <row r="235" spans="1:2" ht="26">
      <c r="A235" s="259" t="s">
        <v>783</v>
      </c>
      <c r="B235">
        <f>VLOOKUP(A235,'WN PWC-promo gamme'!A148:I587,9,FALSE)</f>
        <v>0</v>
      </c>
    </row>
    <row r="236" spans="1:2" ht="26">
      <c r="A236" s="259" t="s">
        <v>663</v>
      </c>
      <c r="B236">
        <f>VLOOKUP(A236,'WN PWC-promo gamme'!A149:I588,9,FALSE)</f>
        <v>0</v>
      </c>
    </row>
    <row r="237" spans="1:2" ht="26">
      <c r="A237" s="259" t="s">
        <v>597</v>
      </c>
      <c r="B237">
        <f>VLOOKUP(A237,'WN PWC-promo gamme'!A150:I589,9,FALSE)</f>
        <v>0</v>
      </c>
    </row>
    <row r="238" spans="1:2" ht="26">
      <c r="A238" s="259" t="s">
        <v>763</v>
      </c>
      <c r="B238">
        <f>VLOOKUP(A238,'WN PWC-promo gamme'!A151:I590,9,FALSE)</f>
        <v>0</v>
      </c>
    </row>
    <row r="239" spans="1:2" ht="26">
      <c r="A239" s="259" t="s">
        <v>785</v>
      </c>
      <c r="B239">
        <f>VLOOKUP(A239,'WN PWC-promo gamme'!A152:I591,9,FALSE)</f>
        <v>0</v>
      </c>
    </row>
    <row r="240" spans="1:2" ht="26">
      <c r="A240" s="259" t="s">
        <v>755</v>
      </c>
      <c r="B240">
        <f>VLOOKUP(A240,'WN PWC-promo gamme'!A153:I592,9,FALSE)</f>
        <v>0</v>
      </c>
    </row>
    <row r="241" spans="1:2" ht="26">
      <c r="A241" s="259" t="s">
        <v>791</v>
      </c>
      <c r="B241">
        <f>VLOOKUP(A241,'WN PWC-promo gamme'!A154:I593,9,FALSE)</f>
        <v>0</v>
      </c>
    </row>
    <row r="242" spans="1:2" ht="26">
      <c r="A242" s="259" t="s">
        <v>655</v>
      </c>
      <c r="B242">
        <f>VLOOKUP(A242,'WN PWC-promo gamme'!A155:I594,9,FALSE)</f>
        <v>0</v>
      </c>
    </row>
    <row r="243" spans="1:2" ht="26">
      <c r="A243" s="259" t="s">
        <v>653</v>
      </c>
      <c r="B243">
        <f>VLOOKUP(A243,'WN PWC-promo gamme'!A156:I595,9,FALSE)</f>
        <v>0</v>
      </c>
    </row>
    <row r="244" spans="1:2" ht="26">
      <c r="A244" s="259" t="s">
        <v>703</v>
      </c>
      <c r="B244">
        <f>VLOOKUP(A244,'WN PWC-promo gamme'!A157:I596,9,FALSE)</f>
        <v>0</v>
      </c>
    </row>
    <row r="245" spans="1:2" ht="26">
      <c r="A245" s="259" t="s">
        <v>745</v>
      </c>
      <c r="B245">
        <f>VLOOKUP(A245,'WN PWC-promo gamme'!A158:I597,9,FALSE)</f>
        <v>0</v>
      </c>
    </row>
    <row r="246" spans="1:2" ht="26">
      <c r="A246" s="259" t="s">
        <v>759</v>
      </c>
      <c r="B246">
        <f>VLOOKUP(A246,'WN PWC-promo gamme'!A159:I598,9,FALSE)</f>
        <v>0</v>
      </c>
    </row>
    <row r="247" spans="1:2" ht="26">
      <c r="A247" s="259" t="s">
        <v>795</v>
      </c>
      <c r="B247">
        <f>VLOOKUP(A247,'WN PWC-promo gamme'!A160:I599,9,FALSE)</f>
        <v>0</v>
      </c>
    </row>
    <row r="248" spans="1:2" ht="26">
      <c r="A248" s="260" t="s">
        <v>1469</v>
      </c>
      <c r="B248">
        <f>VLOOKUP(A248,'WN PWC-promo gamme'!A161:I600,9,FALSE)</f>
        <v>0</v>
      </c>
    </row>
    <row r="249" spans="1:2" ht="26">
      <c r="A249" s="259" t="s">
        <v>757</v>
      </c>
      <c r="B249">
        <f>VLOOKUP(A249,'WN PWC-promo gamme'!A162:I601,9,FALSE)</f>
        <v>0</v>
      </c>
    </row>
    <row r="250" spans="1:2" ht="26">
      <c r="A250" s="259" t="s">
        <v>793</v>
      </c>
      <c r="B250">
        <f>VLOOKUP(A250,'WN PWC-promo gamme'!A163:I602,9,FALSE)</f>
        <v>0</v>
      </c>
    </row>
    <row r="251" spans="1:2" ht="26">
      <c r="A251" s="259" t="s">
        <v>799</v>
      </c>
      <c r="B251">
        <f>VLOOKUP(A251,'WN PWC-promo gamme'!A164:I603,9,FALSE)</f>
        <v>0</v>
      </c>
    </row>
    <row r="252" spans="1:2" ht="26">
      <c r="A252" s="259" t="s">
        <v>787</v>
      </c>
      <c r="B252">
        <f>VLOOKUP(A252,'WN PWC-promo gamme'!A165:I604,9,FALSE)</f>
        <v>0</v>
      </c>
    </row>
    <row r="253" spans="1:2" ht="26">
      <c r="A253" s="259" t="s">
        <v>659</v>
      </c>
      <c r="B253">
        <f>VLOOKUP(A253,'WN PWC-promo gamme'!A166:I605,9,FALSE)</f>
        <v>0</v>
      </c>
    </row>
    <row r="254" spans="1:2" ht="26">
      <c r="A254" s="259" t="s">
        <v>779</v>
      </c>
      <c r="B254">
        <f>VLOOKUP(A254,'WN PWC-promo gamme'!A167:I606,9,FALSE)</f>
        <v>0</v>
      </c>
    </row>
    <row r="255" spans="1:2" ht="26">
      <c r="A255" s="259" t="s">
        <v>739</v>
      </c>
      <c r="B255">
        <f>VLOOKUP(A255,'WN PWC-promo gamme'!A168:I607,9,FALSE)</f>
        <v>0</v>
      </c>
    </row>
    <row r="256" spans="1:2" ht="26">
      <c r="A256" s="259" t="s">
        <v>657</v>
      </c>
      <c r="B256">
        <f>VLOOKUP(A256,'WN PWC-promo gamme'!A169:I608,9,FALSE)</f>
        <v>0</v>
      </c>
    </row>
    <row r="257" spans="1:2" ht="26">
      <c r="A257" s="259" t="s">
        <v>723</v>
      </c>
      <c r="B257">
        <f>VLOOKUP(A257,'WN PWC-promo gamme'!A170:I609,9,FALSE)</f>
        <v>0</v>
      </c>
    </row>
    <row r="258" spans="1:2" ht="26">
      <c r="A258" s="259" t="s">
        <v>1445</v>
      </c>
      <c r="B258">
        <f>VLOOKUP(A258,'WN PWC-promo gamme'!A171:I610,9,FALSE)</f>
        <v>0</v>
      </c>
    </row>
    <row r="259" spans="1:2" ht="26">
      <c r="A259" s="259" t="s">
        <v>725</v>
      </c>
      <c r="B259">
        <f>VLOOKUP(A259,'WN PWC-promo gamme'!A172:I611,9,FALSE)</f>
        <v>0</v>
      </c>
    </row>
    <row r="260" spans="1:2" ht="26">
      <c r="A260" s="259" t="s">
        <v>731</v>
      </c>
      <c r="B260">
        <f>VLOOKUP(A260,'WN PWC-promo gamme'!A173:I612,9,FALSE)</f>
        <v>0</v>
      </c>
    </row>
    <row r="261" spans="1:2" ht="26">
      <c r="A261" s="259" t="s">
        <v>781</v>
      </c>
      <c r="B261">
        <f>VLOOKUP(A261,'WN PWC-promo gamme'!A174:I613,9,FALSE)</f>
        <v>0</v>
      </c>
    </row>
    <row r="262" spans="1:2" ht="26">
      <c r="A262" s="259" t="s">
        <v>699</v>
      </c>
      <c r="B262">
        <f>VLOOKUP(A262,'WN PWC-promo gamme'!A175:I614,9,FALSE)</f>
        <v>0</v>
      </c>
    </row>
    <row r="263" spans="1:2" ht="26">
      <c r="A263" s="259" t="s">
        <v>735</v>
      </c>
      <c r="B263">
        <f>VLOOKUP(A263,'WN PWC-promo gamme'!A176:I615,9,FALSE)</f>
        <v>0</v>
      </c>
    </row>
    <row r="264" spans="1:2" ht="26">
      <c r="A264" s="259" t="s">
        <v>727</v>
      </c>
      <c r="B264">
        <f>VLOOKUP(A264,'WN PWC-promo gamme'!A177:I616,9,FALSE)</f>
        <v>0</v>
      </c>
    </row>
    <row r="265" spans="1:2" ht="26">
      <c r="A265" s="259" t="s">
        <v>775</v>
      </c>
      <c r="B265">
        <f>VLOOKUP(A265,'WN PWC-promo gamme'!A178:I617,9,FALSE)</f>
        <v>0</v>
      </c>
    </row>
    <row r="266" spans="1:2" ht="26">
      <c r="A266" s="259" t="s">
        <v>729</v>
      </c>
      <c r="B266">
        <f>VLOOKUP(A266,'WN PWC-promo gamme'!A179:I618,9,FALSE)</f>
        <v>0</v>
      </c>
    </row>
    <row r="267" spans="1:2" ht="26">
      <c r="A267" s="259" t="s">
        <v>741</v>
      </c>
      <c r="B267">
        <f>VLOOKUP(A267,'WN PWC-promo gamme'!A180:I619,9,FALSE)</f>
        <v>0</v>
      </c>
    </row>
    <row r="268" spans="1:2" ht="26">
      <c r="A268" s="259" t="s">
        <v>705</v>
      </c>
      <c r="B268">
        <f>VLOOKUP(A268,'WN PWC-promo gamme'!A181:I620,9,FALSE)</f>
        <v>0</v>
      </c>
    </row>
    <row r="269" spans="1:2" ht="26">
      <c r="A269" s="259" t="s">
        <v>697</v>
      </c>
      <c r="B269">
        <f>VLOOKUP(A269,'WN PWC-promo gamme'!A182:I621,9,FALSE)</f>
        <v>0</v>
      </c>
    </row>
    <row r="270" spans="1:2" ht="26">
      <c r="A270" s="259" t="s">
        <v>665</v>
      </c>
      <c r="B270">
        <f>VLOOKUP(A270,'WN PWC-promo gamme'!A183:I622,9,FALSE)</f>
        <v>0</v>
      </c>
    </row>
    <row r="271" spans="1:2" ht="26">
      <c r="A271" s="259" t="s">
        <v>719</v>
      </c>
      <c r="B271">
        <f>VLOOKUP(A271,'WN PWC-promo gamme'!A184:I623,9,FALSE)</f>
        <v>0</v>
      </c>
    </row>
    <row r="272" spans="1:2" ht="26">
      <c r="A272" s="259" t="s">
        <v>769</v>
      </c>
      <c r="B272">
        <f>VLOOKUP(A272,'WN PWC-promo gamme'!A185:I624,9,FALSE)</f>
        <v>0</v>
      </c>
    </row>
    <row r="273" spans="1:2" ht="26">
      <c r="A273" s="259" t="s">
        <v>677</v>
      </c>
      <c r="B273">
        <f>VLOOKUP(A273,'WN PWC-promo gamme'!A186:I625,9,FALSE)</f>
        <v>0</v>
      </c>
    </row>
    <row r="274" spans="1:2" ht="26">
      <c r="A274" s="259" t="s">
        <v>749</v>
      </c>
      <c r="B274">
        <f>VLOOKUP(A274,'WN PWC-promo gamme'!A187:I626,9,FALSE)</f>
        <v>0</v>
      </c>
    </row>
    <row r="275" spans="1:2" ht="26">
      <c r="A275" s="259" t="s">
        <v>695</v>
      </c>
      <c r="B275">
        <f>VLOOKUP(A275,'WN PWC-promo gamme'!A188:I627,9,FALSE)</f>
        <v>0</v>
      </c>
    </row>
    <row r="276" spans="1:2" ht="26">
      <c r="A276" s="259" t="s">
        <v>767</v>
      </c>
      <c r="B276">
        <f>VLOOKUP(A276,'WN PWC-promo gamme'!A189:I628,9,FALSE)</f>
        <v>0</v>
      </c>
    </row>
    <row r="277" spans="1:2" ht="26">
      <c r="A277" s="259" t="s">
        <v>645</v>
      </c>
      <c r="B277">
        <f>VLOOKUP(A277,'WN PWC-promo gamme'!A190:I629,9,FALSE)</f>
        <v>0</v>
      </c>
    </row>
    <row r="278" spans="1:2" ht="26">
      <c r="A278" s="259" t="s">
        <v>577</v>
      </c>
      <c r="B278">
        <f>VLOOKUP(A278,'WN PWC-promo gamme'!A191:I630,9,FALSE)</f>
        <v>0</v>
      </c>
    </row>
    <row r="279" spans="1:2" ht="26">
      <c r="A279" s="259" t="s">
        <v>623</v>
      </c>
      <c r="B279">
        <f>VLOOKUP(A279,'WN PWC-promo gamme'!A192:I631,9,FALSE)</f>
        <v>0</v>
      </c>
    </row>
    <row r="280" spans="1:2" ht="26">
      <c r="A280" s="259" t="s">
        <v>643</v>
      </c>
      <c r="B280">
        <f>VLOOKUP(A280,'WN PWC-promo gamme'!A193:I632,9,FALSE)</f>
        <v>0</v>
      </c>
    </row>
    <row r="281" spans="1:2" ht="26">
      <c r="A281" s="259" t="s">
        <v>715</v>
      </c>
      <c r="B281">
        <f>VLOOKUP(A281,'WN PWC-promo gamme'!A194:I633,9,FALSE)</f>
        <v>0</v>
      </c>
    </row>
    <row r="282" spans="1:2" ht="26">
      <c r="A282" s="259" t="s">
        <v>713</v>
      </c>
      <c r="B282">
        <f>VLOOKUP(A282,'WN PWC-promo gamme'!A195:I634,9,FALSE)</f>
        <v>0</v>
      </c>
    </row>
    <row r="283" spans="1:2" ht="26">
      <c r="A283" s="259" t="s">
        <v>685</v>
      </c>
      <c r="B283">
        <f>VLOOKUP(A283,'WN PWC-promo gamme'!A196:I635,9,FALSE)</f>
        <v>0</v>
      </c>
    </row>
    <row r="284" spans="1:2" ht="26">
      <c r="A284" s="259" t="s">
        <v>691</v>
      </c>
      <c r="B284">
        <f>VLOOKUP(A284,'WN PWC-promo gamme'!A197:I636,9,FALSE)</f>
        <v>0</v>
      </c>
    </row>
    <row r="285" spans="1:2" ht="26">
      <c r="A285" s="259" t="s">
        <v>747</v>
      </c>
      <c r="B285">
        <f>VLOOKUP(A285,'WN PWC-promo gamme'!A198:I637,9,FALSE)</f>
        <v>0</v>
      </c>
    </row>
    <row r="286" spans="1:2" ht="26">
      <c r="A286" s="259" t="s">
        <v>773</v>
      </c>
      <c r="B286">
        <f>VLOOKUP(A286,'WN PWC-promo gamme'!A199:I638,9,FALSE)</f>
        <v>0</v>
      </c>
    </row>
    <row r="287" spans="1:2" ht="26">
      <c r="A287" s="259" t="s">
        <v>771</v>
      </c>
      <c r="B287">
        <f>VLOOKUP(A287,'WN PWC-promo gamme'!A200:I639,9,FALSE)</f>
        <v>0</v>
      </c>
    </row>
    <row r="288" spans="1:2" ht="26">
      <c r="A288" s="259" t="s">
        <v>717</v>
      </c>
      <c r="B288">
        <f>VLOOKUP(A288,'WN PWC-promo gamme'!A201:I640,9,FALSE)</f>
        <v>0</v>
      </c>
    </row>
    <row r="289" spans="1:2" ht="26">
      <c r="A289" s="259" t="s">
        <v>647</v>
      </c>
      <c r="B289">
        <f>VLOOKUP(A289,'WN PWC-promo gamme'!A202:I641,9,FALSE)</f>
        <v>0</v>
      </c>
    </row>
    <row r="290" spans="1:2" ht="26">
      <c r="A290" s="259" t="s">
        <v>707</v>
      </c>
      <c r="B290">
        <f>VLOOKUP(A290,'WN PWC-promo gamme'!A203:I642,9,FALSE)</f>
        <v>0</v>
      </c>
    </row>
    <row r="291" spans="1:2" ht="26">
      <c r="A291" s="259" t="s">
        <v>649</v>
      </c>
      <c r="B291">
        <f>VLOOKUP(A291,'WN PWC-promo gamme'!A204:I643,9,FALSE)</f>
        <v>0</v>
      </c>
    </row>
    <row r="292" spans="1:2" ht="26">
      <c r="A292" s="259" t="s">
        <v>709</v>
      </c>
      <c r="B292">
        <f>VLOOKUP(A292,'WN PWC-promo gamme'!A205:I644,9,FALSE)</f>
        <v>0</v>
      </c>
    </row>
    <row r="293" spans="1:2" ht="26">
      <c r="A293" s="259" t="s">
        <v>631</v>
      </c>
      <c r="B293">
        <f>VLOOKUP(A293,'WN PWC-promo gamme'!A206:I645,9,FALSE)</f>
        <v>0</v>
      </c>
    </row>
    <row r="294" spans="1:2" ht="26">
      <c r="A294" s="259" t="s">
        <v>687</v>
      </c>
      <c r="B294">
        <f>VLOOKUP(A294,'WN PWC-promo gamme'!A207:I646,9,FALSE)</f>
        <v>0</v>
      </c>
    </row>
    <row r="295" spans="1:2" ht="26">
      <c r="A295" s="259" t="s">
        <v>721</v>
      </c>
      <c r="B295">
        <f>VLOOKUP(A295,'WN PWC-promo gamme'!A208:I647,9,FALSE)</f>
        <v>0</v>
      </c>
    </row>
    <row r="296" spans="1:2" ht="26">
      <c r="A296" s="259" t="s">
        <v>593</v>
      </c>
      <c r="B296">
        <f>VLOOKUP(A296,'WN PWC-promo gamme'!A209:I648,9,FALSE)</f>
        <v>0</v>
      </c>
    </row>
    <row r="297" spans="1:2" ht="26">
      <c r="A297" s="259" t="s">
        <v>621</v>
      </c>
      <c r="B297">
        <f>VLOOKUP(A297,'WN PWC-promo gamme'!A210:I649,9,FALSE)</f>
        <v>0</v>
      </c>
    </row>
    <row r="298" spans="1:2" ht="26">
      <c r="A298" s="259" t="s">
        <v>617</v>
      </c>
      <c r="B298">
        <f>VLOOKUP(A298,'WN PWC-promo gamme'!A211:I650,9,FALSE)</f>
        <v>0</v>
      </c>
    </row>
    <row r="299" spans="1:2" ht="26">
      <c r="A299" s="259" t="s">
        <v>633</v>
      </c>
      <c r="B299">
        <f>VLOOKUP(A299,'WN PWC-promo gamme'!A212:I651,9,FALSE)</f>
        <v>0</v>
      </c>
    </row>
    <row r="300" spans="1:2" ht="26">
      <c r="A300" s="259" t="s">
        <v>681</v>
      </c>
      <c r="B300">
        <f>VLOOKUP(A300,'WN PWC-promo gamme'!A213:I652,9,FALSE)</f>
        <v>0</v>
      </c>
    </row>
    <row r="301" spans="1:2" ht="26">
      <c r="A301" s="259" t="s">
        <v>611</v>
      </c>
      <c r="B301">
        <f>VLOOKUP(A301,'WN PWC-promo gamme'!A214:I653,9,FALSE)</f>
        <v>0</v>
      </c>
    </row>
    <row r="302" spans="1:2" ht="26">
      <c r="A302" s="259" t="s">
        <v>613</v>
      </c>
      <c r="B302">
        <f>VLOOKUP(A302,'WN PWC-promo gamme'!A215:I654,9,FALSE)</f>
        <v>0</v>
      </c>
    </row>
    <row r="303" spans="1:2" ht="26">
      <c r="A303" s="259" t="s">
        <v>669</v>
      </c>
      <c r="B303">
        <f>VLOOKUP(A303,'WN PWC-promo gamme'!A216:I655,9,FALSE)</f>
        <v>0</v>
      </c>
    </row>
    <row r="304" spans="1:2" ht="26">
      <c r="A304" s="259" t="s">
        <v>667</v>
      </c>
      <c r="B304">
        <f>VLOOKUP(A304,'WN PWC-promo gamme'!A217:I656,9,FALSE)</f>
        <v>0</v>
      </c>
    </row>
    <row r="305" spans="1:2" ht="26">
      <c r="A305" s="259" t="s">
        <v>625</v>
      </c>
      <c r="B305">
        <f>VLOOKUP(A305,'WN PWC-promo gamme'!A218:I657,9,FALSE)</f>
        <v>0</v>
      </c>
    </row>
    <row r="306" spans="1:2" ht="26">
      <c r="A306" s="259" t="s">
        <v>679</v>
      </c>
      <c r="B306">
        <f>VLOOKUP(A306,'WN PWC-promo gamme'!A219:I658,9,FALSE)</f>
        <v>0</v>
      </c>
    </row>
    <row r="307" spans="1:2" ht="26">
      <c r="A307" s="259" t="s">
        <v>737</v>
      </c>
      <c r="B307">
        <f>VLOOKUP(A307,'WN PWC-promo gamme'!A220:I659,9,FALSE)</f>
        <v>0</v>
      </c>
    </row>
    <row r="308" spans="1:2" ht="26">
      <c r="A308" s="259" t="s">
        <v>581</v>
      </c>
      <c r="B308">
        <f>VLOOKUP(A308,'WN PWC-promo gamme'!A221:I660,9,FALSE)</f>
        <v>0</v>
      </c>
    </row>
    <row r="309" spans="1:2" ht="26">
      <c r="A309" s="259" t="s">
        <v>607</v>
      </c>
      <c r="B309">
        <f>VLOOKUP(A309,'WN PWC-promo gamme'!A222:I661,9,FALSE)</f>
        <v>0</v>
      </c>
    </row>
    <row r="310" spans="1:2" ht="26">
      <c r="A310" s="259" t="s">
        <v>583</v>
      </c>
      <c r="B310">
        <f>VLOOKUP(A310,'WN PWC-promo gamme'!A223:I662,9,FALSE)</f>
        <v>0</v>
      </c>
    </row>
    <row r="311" spans="1:2" ht="26">
      <c r="A311" s="259" t="s">
        <v>605</v>
      </c>
      <c r="B311">
        <f>VLOOKUP(A311,'WN PWC-promo gamme'!A224:I663,9,FALSE)</f>
        <v>0</v>
      </c>
    </row>
    <row r="312" spans="1:2" ht="26">
      <c r="A312" s="259" t="s">
        <v>641</v>
      </c>
      <c r="B312">
        <f>VLOOKUP(A312,'WN PWC-promo gamme'!A225:I664,9,FALSE)</f>
        <v>0</v>
      </c>
    </row>
    <row r="313" spans="1:2" ht="26">
      <c r="A313" s="259" t="s">
        <v>595</v>
      </c>
      <c r="B313">
        <f>VLOOKUP(A313,'WN PWC-promo gamme'!A226:I665,9,FALSE)</f>
        <v>0</v>
      </c>
    </row>
    <row r="314" spans="1:2" ht="26">
      <c r="A314" s="259" t="s">
        <v>579</v>
      </c>
      <c r="B314">
        <f>VLOOKUP(A314,'WN PWC-promo gamme'!A227:I666,9,FALSE)</f>
        <v>0</v>
      </c>
    </row>
    <row r="315" spans="1:2" ht="26">
      <c r="A315" s="259" t="s">
        <v>693</v>
      </c>
      <c r="B315">
        <f>VLOOKUP(A315,'WN PWC-promo gamme'!A228:I667,9,FALSE)</f>
        <v>0</v>
      </c>
    </row>
    <row r="316" spans="1:2" ht="26">
      <c r="A316" s="259" t="s">
        <v>733</v>
      </c>
      <c r="B316">
        <f>VLOOKUP(A316,'WN PWC-promo gamme'!A229:I668,9,FALSE)</f>
        <v>0</v>
      </c>
    </row>
    <row r="317" spans="1:2" ht="26">
      <c r="A317" s="259" t="s">
        <v>689</v>
      </c>
      <c r="B317">
        <f>VLOOKUP(A317,'WN PWC-promo gamme'!A230:I669,9,FALSE)</f>
        <v>0</v>
      </c>
    </row>
    <row r="318" spans="1:2" ht="26">
      <c r="A318" s="259" t="s">
        <v>675</v>
      </c>
      <c r="B318">
        <f>VLOOKUP(A318,'WN PWC-promo gamme'!A231:I670,9,FALSE)</f>
        <v>0</v>
      </c>
    </row>
    <row r="319" spans="1:2" ht="26">
      <c r="A319" s="259" t="s">
        <v>627</v>
      </c>
      <c r="B319">
        <f>VLOOKUP(A319,'WN PWC-promo gamme'!A232:I671,9,FALSE)</f>
        <v>0</v>
      </c>
    </row>
    <row r="320" spans="1:2" ht="26">
      <c r="A320" s="259" t="s">
        <v>585</v>
      </c>
      <c r="B320">
        <f>VLOOKUP(A320,'WN PWC-promo gamme'!A233:I672,9,FALSE)</f>
        <v>0</v>
      </c>
    </row>
    <row r="321" spans="1:2" ht="26">
      <c r="A321" s="259" t="s">
        <v>639</v>
      </c>
      <c r="B321">
        <f>VLOOKUP(A321,'WN PWC-promo gamme'!A234:I673,9,FALSE)</f>
        <v>0</v>
      </c>
    </row>
    <row r="322" spans="1:2" ht="26">
      <c r="A322" s="259" t="s">
        <v>629</v>
      </c>
      <c r="B322">
        <f>VLOOKUP(A322,'WN PWC-promo gamme'!A235:I674,9,FALSE)</f>
        <v>0</v>
      </c>
    </row>
    <row r="323" spans="1:2" ht="26">
      <c r="A323" s="259" t="s">
        <v>599</v>
      </c>
      <c r="B323">
        <f>VLOOKUP(A323,'WN PWC-promo gamme'!A236:I675,9,FALSE)</f>
        <v>0</v>
      </c>
    </row>
    <row r="324" spans="1:2" ht="26">
      <c r="A324" s="259" t="s">
        <v>619</v>
      </c>
      <c r="B324">
        <f>VLOOKUP(A324,'WN PWC-promo gamme'!A237:I676,9,FALSE)</f>
        <v>0</v>
      </c>
    </row>
    <row r="325" spans="1:2" ht="26">
      <c r="A325" s="259" t="s">
        <v>615</v>
      </c>
      <c r="B325">
        <f>VLOOKUP(A325,'WN PWC-promo gamme'!A238:I677,9,FALSE)</f>
        <v>0</v>
      </c>
    </row>
    <row r="326" spans="1:2" ht="26">
      <c r="A326" s="259" t="s">
        <v>601</v>
      </c>
      <c r="B326">
        <f>VLOOKUP(A326,'WN PWC-promo gamme'!A239:I678,9,FALSE)</f>
        <v>0</v>
      </c>
    </row>
    <row r="327" spans="1:2" ht="26">
      <c r="A327" s="259" t="s">
        <v>603</v>
      </c>
      <c r="B327">
        <f>VLOOKUP(A327,'WN PWC-promo gamme'!A240:I679,9,FALSE)</f>
        <v>0</v>
      </c>
    </row>
    <row r="328" spans="1:2" ht="26">
      <c r="A328" s="259" t="s">
        <v>609</v>
      </c>
      <c r="B328">
        <f>VLOOKUP(A328,'WN PWC-promo gamme'!A241:I680,9,FALSE)</f>
        <v>0</v>
      </c>
    </row>
    <row r="329" spans="1:2" ht="26">
      <c r="A329" s="259" t="s">
        <v>671</v>
      </c>
      <c r="B329">
        <f>VLOOKUP(A329,'WN PWC-promo gamme'!A242:I681,9,FALSE)</f>
        <v>0</v>
      </c>
    </row>
    <row r="330" spans="1:2" ht="26">
      <c r="A330" s="259" t="s">
        <v>589</v>
      </c>
      <c r="B330">
        <f>VLOOKUP(A330,'WN PWC-promo gamme'!A243:I682,9,FALSE)</f>
        <v>0</v>
      </c>
    </row>
    <row r="331" spans="1:2" ht="26">
      <c r="A331" s="259" t="s">
        <v>673</v>
      </c>
      <c r="B331">
        <f>VLOOKUP(A331,'WN PWC-promo gamme'!A244:I683,9,FALSE)</f>
        <v>0</v>
      </c>
    </row>
    <row r="332" spans="1:2" ht="26">
      <c r="A332" s="259" t="s">
        <v>751</v>
      </c>
      <c r="B332">
        <f>VLOOKUP(A332,'WN PWC-promo gamme'!A245:I684,9,FALSE)</f>
        <v>0</v>
      </c>
    </row>
    <row r="333" spans="1:2" ht="26">
      <c r="A333" s="259" t="s">
        <v>587</v>
      </c>
      <c r="B333">
        <f>VLOOKUP(A333,'WN PWC-promo gamme'!A246:I685,9,FALSE)</f>
        <v>0</v>
      </c>
    </row>
    <row r="334" spans="1:2" ht="26">
      <c r="A334" s="259" t="s">
        <v>635</v>
      </c>
      <c r="B334">
        <f>VLOOKUP(A334,'WN PWC-promo gamme'!A247:I686,9,FALSE)</f>
        <v>0</v>
      </c>
    </row>
    <row r="335" spans="1:2" ht="26">
      <c r="A335" s="261" t="s">
        <v>1453</v>
      </c>
      <c r="B335">
        <f>VLOOKUP(A335,'WN PWC-promo gamme'!A248:I687,9,FALSE)</f>
        <v>0</v>
      </c>
    </row>
    <row r="336" spans="1:2" ht="26">
      <c r="A336" s="259" t="s">
        <v>811</v>
      </c>
      <c r="B336">
        <f>VLOOKUP(A336,'WN PWC-promo gamme'!A249:I688,9,FALSE)</f>
        <v>0</v>
      </c>
    </row>
    <row r="337" spans="1:2" ht="26">
      <c r="A337" s="259" t="s">
        <v>825</v>
      </c>
      <c r="B337">
        <f>VLOOKUP(A337,'WN PWC-promo gamme'!A250:I689,9,FALSE)</f>
        <v>0</v>
      </c>
    </row>
    <row r="338" spans="1:2" ht="26">
      <c r="A338" s="259" t="s">
        <v>838</v>
      </c>
      <c r="B338">
        <f>VLOOKUP(A338,'WN PWC-promo gamme'!A251:I690,9,FALSE)</f>
        <v>0</v>
      </c>
    </row>
    <row r="339" spans="1:2" ht="26">
      <c r="A339" s="259" t="s">
        <v>801</v>
      </c>
      <c r="B339">
        <f>VLOOKUP(A339,'WN PWC-promo gamme'!A252:I691,9,FALSE)</f>
        <v>0</v>
      </c>
    </row>
    <row r="340" spans="1:2" ht="26">
      <c r="A340" s="259" t="s">
        <v>840</v>
      </c>
      <c r="B340">
        <f>VLOOKUP(A340,'WN PWC-promo gamme'!A253:I692,9,FALSE)</f>
        <v>0</v>
      </c>
    </row>
    <row r="341" spans="1:2" ht="26">
      <c r="A341" s="259" t="s">
        <v>846</v>
      </c>
      <c r="B341">
        <f>VLOOKUP(A341,'WN PWC-promo gamme'!A254:I693,9,FALSE)</f>
        <v>0</v>
      </c>
    </row>
    <row r="342" spans="1:2" ht="26">
      <c r="A342" s="259" t="s">
        <v>828</v>
      </c>
      <c r="B342">
        <f>VLOOKUP(A342,'WN PWC-promo gamme'!A255:I694,9,FALSE)</f>
        <v>0</v>
      </c>
    </row>
    <row r="343" spans="1:2" ht="26">
      <c r="A343" s="259" t="s">
        <v>832</v>
      </c>
      <c r="B343">
        <f>VLOOKUP(A343,'WN PWC-promo gamme'!A256:I695,9,FALSE)</f>
        <v>0</v>
      </c>
    </row>
    <row r="344" spans="1:2" ht="26">
      <c r="A344" s="259" t="s">
        <v>844</v>
      </c>
      <c r="B344">
        <f>VLOOKUP(A344,'WN PWC-promo gamme'!A257:I696,9,FALSE)</f>
        <v>0</v>
      </c>
    </row>
    <row r="345" spans="1:2" ht="26">
      <c r="A345" s="259" t="s">
        <v>823</v>
      </c>
      <c r="B345">
        <f>VLOOKUP(A345,'WN PWC-promo gamme'!A258:I697,9,FALSE)</f>
        <v>0</v>
      </c>
    </row>
    <row r="346" spans="1:2" ht="26">
      <c r="A346" s="259" t="s">
        <v>803</v>
      </c>
      <c r="B346">
        <f>VLOOKUP(A346,'WN PWC-promo gamme'!A259:I698,9,FALSE)</f>
        <v>0</v>
      </c>
    </row>
    <row r="347" spans="1:2" ht="26">
      <c r="A347" s="259" t="s">
        <v>821</v>
      </c>
      <c r="B347">
        <f>VLOOKUP(A347,'WN PWC-promo gamme'!A260:I699,9,FALSE)</f>
        <v>0</v>
      </c>
    </row>
    <row r="348" spans="1:2" ht="26">
      <c r="A348" s="259" t="s">
        <v>836</v>
      </c>
      <c r="B348">
        <f>VLOOKUP(A348,'WN PWC-promo gamme'!A261:I700,9,FALSE)</f>
        <v>0</v>
      </c>
    </row>
    <row r="349" spans="1:2" ht="26">
      <c r="A349" s="259" t="s">
        <v>834</v>
      </c>
      <c r="B349">
        <f>VLOOKUP(A349,'WN PWC-promo gamme'!A262:I701,9,FALSE)</f>
        <v>0</v>
      </c>
    </row>
    <row r="350" spans="1:2" ht="26">
      <c r="A350" s="259" t="s">
        <v>815</v>
      </c>
      <c r="B350">
        <f>VLOOKUP(A350,'WN PWC-promo gamme'!A263:I702,9,FALSE)</f>
        <v>0</v>
      </c>
    </row>
    <row r="351" spans="1:2" ht="26">
      <c r="A351" s="259" t="s">
        <v>830</v>
      </c>
      <c r="B351">
        <f>VLOOKUP(A351,'WN PWC-promo gamme'!A264:I703,9,FALSE)</f>
        <v>0</v>
      </c>
    </row>
    <row r="352" spans="1:2" ht="26">
      <c r="A352" s="259" t="s">
        <v>817</v>
      </c>
      <c r="B352">
        <f>VLOOKUP(A352,'WN PWC-promo gamme'!A265:I704,9,FALSE)</f>
        <v>0</v>
      </c>
    </row>
    <row r="353" spans="1:2" ht="26">
      <c r="A353" s="259" t="s">
        <v>842</v>
      </c>
      <c r="B353">
        <f>VLOOKUP(A353,'WN PWC-promo gamme'!A266:I705,9,FALSE)</f>
        <v>0</v>
      </c>
    </row>
    <row r="354" spans="1:2" ht="26">
      <c r="A354" s="259" t="s">
        <v>807</v>
      </c>
      <c r="B354">
        <f>VLOOKUP(A354,'WN PWC-promo gamme'!A267:I706,9,FALSE)</f>
        <v>0</v>
      </c>
    </row>
    <row r="355" spans="1:2" ht="26">
      <c r="A355" s="259" t="s">
        <v>805</v>
      </c>
      <c r="B355">
        <f>VLOOKUP(A355,'WN PWC-promo gamme'!A268:I707,9,FALSE)</f>
        <v>0</v>
      </c>
    </row>
    <row r="356" spans="1:2" ht="26">
      <c r="A356" s="259" t="s">
        <v>819</v>
      </c>
      <c r="B356">
        <f>VLOOKUP(A356,'WN PWC-promo gamme'!A269:I708,9,FALSE)</f>
        <v>0</v>
      </c>
    </row>
    <row r="357" spans="1:2" ht="26">
      <c r="A357" s="259" t="s">
        <v>809</v>
      </c>
      <c r="B357">
        <f>VLOOKUP(A357,'WN PWC-promo gamme'!A270:I709,9,FALSE)</f>
        <v>0</v>
      </c>
    </row>
    <row r="358" spans="1:2" ht="26">
      <c r="A358" s="259" t="s">
        <v>813</v>
      </c>
      <c r="B358">
        <f>VLOOKUP(A358,'WN PWC-promo gamme'!A271:I710,9,FALSE)</f>
        <v>0</v>
      </c>
    </row>
    <row r="359" spans="1:2" ht="26">
      <c r="A359" s="259" t="s">
        <v>1240</v>
      </c>
      <c r="B359">
        <f>VLOOKUP(A359,'WN PWC-promo gamme'!A272:I711,9,FALSE)</f>
        <v>0</v>
      </c>
    </row>
    <row r="360" spans="1:2" ht="26">
      <c r="A360" s="259" t="s">
        <v>1199</v>
      </c>
      <c r="B360">
        <f>VLOOKUP(A360,'WN PWC-promo gamme'!A273:I712,9,FALSE)</f>
        <v>0</v>
      </c>
    </row>
    <row r="361" spans="1:2" ht="26">
      <c r="A361" s="259" t="s">
        <v>1278</v>
      </c>
      <c r="B361">
        <f>VLOOKUP(A361,'WN PWC-promo gamme'!A274:I713,9,FALSE)</f>
        <v>0</v>
      </c>
    </row>
    <row r="362" spans="1:2" ht="26">
      <c r="A362" s="259" t="s">
        <v>1268</v>
      </c>
      <c r="B362">
        <f>VLOOKUP(A362,'WN PWC-promo gamme'!A275:I714,9,FALSE)</f>
        <v>0</v>
      </c>
    </row>
    <row r="363" spans="1:2" ht="26">
      <c r="A363" s="259" t="s">
        <v>1142</v>
      </c>
      <c r="B363">
        <f>VLOOKUP(A363,'WN PWC-promo gamme'!A276:I715,9,FALSE)</f>
        <v>0</v>
      </c>
    </row>
    <row r="364" spans="1:2" ht="26">
      <c r="A364" s="259" t="s">
        <v>1150</v>
      </c>
      <c r="B364">
        <f>VLOOKUP(A364,'WN PWC-promo gamme'!A277:I716,9,FALSE)</f>
        <v>0</v>
      </c>
    </row>
    <row r="365" spans="1:2" ht="26">
      <c r="A365" s="259" t="s">
        <v>1190</v>
      </c>
      <c r="B365">
        <f>VLOOKUP(A365,'WN PWC-promo gamme'!A278:I717,9,FALSE)</f>
        <v>0</v>
      </c>
    </row>
    <row r="366" spans="1:2" ht="26">
      <c r="A366" s="260" t="s">
        <v>1460</v>
      </c>
      <c r="B366">
        <f>VLOOKUP(A366,'WN PWC-promo gamme'!A279:I718,9,FALSE)</f>
        <v>0</v>
      </c>
    </row>
    <row r="367" spans="1:2" ht="26">
      <c r="A367" s="259" t="s">
        <v>1128</v>
      </c>
      <c r="B367">
        <f>VLOOKUP(A367,'WN PWC-promo gamme'!A280:I719,9,FALSE)</f>
        <v>0</v>
      </c>
    </row>
    <row r="368" spans="1:2" ht="26">
      <c r="A368" s="259" t="s">
        <v>1282</v>
      </c>
      <c r="B368">
        <f>VLOOKUP(A368,'WN PWC-promo gamme'!A281:I720,9,FALSE)</f>
        <v>0</v>
      </c>
    </row>
    <row r="369" spans="1:2" ht="26">
      <c r="A369" s="259" t="s">
        <v>1276</v>
      </c>
      <c r="B369">
        <f>VLOOKUP(A369,'WN PWC-promo gamme'!A282:I721,9,FALSE)</f>
        <v>0</v>
      </c>
    </row>
    <row r="370" spans="1:2" ht="26">
      <c r="A370" s="259" t="s">
        <v>1237</v>
      </c>
      <c r="B370">
        <f>VLOOKUP(A370,'WN PWC-promo gamme'!A283:I722,9,FALSE)</f>
        <v>0</v>
      </c>
    </row>
    <row r="371" spans="1:2" ht="26">
      <c r="A371" s="259" t="s">
        <v>1086</v>
      </c>
      <c r="B371">
        <f>VLOOKUP(A371,'WN PWC-promo gamme'!A284:I723,9,FALSE)</f>
        <v>0</v>
      </c>
    </row>
    <row r="372" spans="1:2" ht="26">
      <c r="A372" s="259" t="s">
        <v>1248</v>
      </c>
      <c r="B372">
        <f>VLOOKUP(A372,'WN PWC-promo gamme'!A285:I724,9,FALSE)</f>
        <v>0</v>
      </c>
    </row>
    <row r="373" spans="1:2" ht="26">
      <c r="A373" s="259" t="s">
        <v>1264</v>
      </c>
      <c r="B373">
        <f>VLOOKUP(A373,'WN PWC-promo gamme'!A286:I725,9,FALSE)</f>
        <v>0</v>
      </c>
    </row>
    <row r="374" spans="1:2" ht="26">
      <c r="A374" s="259" t="s">
        <v>1152</v>
      </c>
      <c r="B374">
        <f>VLOOKUP(A374,'WN PWC-promo gamme'!A287:I726,9,FALSE)</f>
        <v>0</v>
      </c>
    </row>
    <row r="375" spans="1:2" ht="26">
      <c r="A375" s="259" t="s">
        <v>1092</v>
      </c>
      <c r="B375">
        <f>VLOOKUP(A375,'WN PWC-promo gamme'!A288:I727,9,FALSE)</f>
        <v>0</v>
      </c>
    </row>
    <row r="376" spans="1:2" ht="26">
      <c r="A376" s="259" t="s">
        <v>1280</v>
      </c>
      <c r="B376">
        <f>VLOOKUP(A376,'WN PWC-promo gamme'!A289:I728,9,FALSE)</f>
        <v>0</v>
      </c>
    </row>
    <row r="377" spans="1:2" ht="26">
      <c r="A377" s="259" t="s">
        <v>1266</v>
      </c>
      <c r="B377">
        <f>VLOOKUP(A377,'WN PWC-promo gamme'!A290:I729,9,FALSE)</f>
        <v>0</v>
      </c>
    </row>
    <row r="378" spans="1:2" ht="26">
      <c r="A378" s="259" t="s">
        <v>1242</v>
      </c>
      <c r="B378">
        <f>VLOOKUP(A378,'WN PWC-promo gamme'!A291:I730,9,FALSE)</f>
        <v>0</v>
      </c>
    </row>
    <row r="379" spans="1:2" ht="26">
      <c r="A379" s="259" t="s">
        <v>1270</v>
      </c>
      <c r="B379">
        <f>VLOOKUP(A379,'WN PWC-promo gamme'!A292:I731,9,FALSE)</f>
        <v>0</v>
      </c>
    </row>
    <row r="380" spans="1:2" ht="26">
      <c r="A380" s="259" t="s">
        <v>1146</v>
      </c>
      <c r="B380">
        <f>VLOOKUP(A380,'WN PWC-promo gamme'!A293:I732,9,FALSE)</f>
        <v>0</v>
      </c>
    </row>
    <row r="381" spans="1:2" ht="26">
      <c r="A381" s="259" t="s">
        <v>1144</v>
      </c>
      <c r="B381">
        <f>VLOOKUP(A381,'WN PWC-promo gamme'!A294:I733,9,FALSE)</f>
        <v>0</v>
      </c>
    </row>
    <row r="382" spans="1:2" ht="26">
      <c r="A382" s="260" t="s">
        <v>1461</v>
      </c>
      <c r="B382">
        <f>VLOOKUP(A382,'WN PWC-promo gamme'!A295:I734,9,FALSE)</f>
        <v>0</v>
      </c>
    </row>
    <row r="383" spans="1:2" ht="26">
      <c r="A383" s="259" t="s">
        <v>1231</v>
      </c>
      <c r="B383">
        <f>VLOOKUP(A383,'WN PWC-promo gamme'!A296:I735,9,FALSE)</f>
        <v>0</v>
      </c>
    </row>
    <row r="384" spans="1:2" ht="26">
      <c r="A384" s="259" t="s">
        <v>1246</v>
      </c>
      <c r="B384">
        <f>VLOOKUP(A384,'WN PWC-promo gamme'!A297:I736,9,FALSE)</f>
        <v>0</v>
      </c>
    </row>
    <row r="385" spans="1:2" ht="26">
      <c r="A385" s="259" t="s">
        <v>1274</v>
      </c>
      <c r="B385">
        <f>VLOOKUP(A385,'WN PWC-promo gamme'!A298:I737,9,FALSE)</f>
        <v>0</v>
      </c>
    </row>
    <row r="386" spans="1:2" ht="26">
      <c r="A386" s="260" t="s">
        <v>1471</v>
      </c>
      <c r="B386">
        <f>VLOOKUP(A386,'WN PWC-promo gamme'!A299:I738,9,FALSE)</f>
        <v>0</v>
      </c>
    </row>
    <row r="387" spans="1:2" ht="26">
      <c r="A387" s="259" t="s">
        <v>1244</v>
      </c>
      <c r="B387">
        <f>VLOOKUP(A387,'WN PWC-promo gamme'!A300:I739,9,FALSE)</f>
        <v>0</v>
      </c>
    </row>
    <row r="388" spans="1:2" ht="26">
      <c r="A388" s="259" t="s">
        <v>1272</v>
      </c>
      <c r="B388">
        <f>VLOOKUP(A388,'WN PWC-promo gamme'!A301:I740,9,FALSE)</f>
        <v>0</v>
      </c>
    </row>
    <row r="389" spans="1:2" ht="26">
      <c r="A389" s="259" t="s">
        <v>1284</v>
      </c>
      <c r="B389">
        <f>VLOOKUP(A389,'WN PWC-promo gamme'!A302:I741,9,FALSE)</f>
        <v>0</v>
      </c>
    </row>
    <row r="390" spans="1:2" ht="26">
      <c r="A390" s="259" t="s">
        <v>1148</v>
      </c>
      <c r="B390">
        <f>VLOOKUP(A390,'WN PWC-promo gamme'!A303:I742,9,FALSE)</f>
        <v>0</v>
      </c>
    </row>
    <row r="391" spans="1:2" ht="26">
      <c r="A391" s="259" t="s">
        <v>1260</v>
      </c>
      <c r="B391">
        <f>VLOOKUP(A391,'WN PWC-promo gamme'!A304:I743,9,FALSE)</f>
        <v>0</v>
      </c>
    </row>
    <row r="392" spans="1:2" ht="26">
      <c r="A392" s="259" t="s">
        <v>1227</v>
      </c>
      <c r="B392">
        <f>VLOOKUP(A392,'WN PWC-promo gamme'!A305:I744,9,FALSE)</f>
        <v>0</v>
      </c>
    </row>
    <row r="393" spans="1:2" ht="26">
      <c r="A393" s="259" t="s">
        <v>1162</v>
      </c>
      <c r="B393">
        <f>VLOOKUP(A393,'WN PWC-promo gamme'!A306:I745,9,FALSE)</f>
        <v>0</v>
      </c>
    </row>
    <row r="394" spans="1:2" ht="26">
      <c r="A394" s="259" t="s">
        <v>1211</v>
      </c>
      <c r="B394">
        <f>VLOOKUP(A394,'WN PWC-promo gamme'!A307:I746,9,FALSE)</f>
        <v>0</v>
      </c>
    </row>
    <row r="395" spans="1:2" ht="26">
      <c r="A395" s="259" t="s">
        <v>1070</v>
      </c>
      <c r="B395">
        <f>VLOOKUP(A395,'WN PWC-promo gamme'!A308:I747,9,FALSE)</f>
        <v>0</v>
      </c>
    </row>
    <row r="396" spans="1:2" ht="26">
      <c r="A396" s="259" t="s">
        <v>1213</v>
      </c>
      <c r="B396">
        <f>VLOOKUP(A396,'WN PWC-promo gamme'!A309:I748,9,FALSE)</f>
        <v>0</v>
      </c>
    </row>
    <row r="397" spans="1:2" ht="26">
      <c r="A397" s="259" t="s">
        <v>1219</v>
      </c>
      <c r="B397">
        <f>VLOOKUP(A397,'WN PWC-promo gamme'!A310:I749,9,FALSE)</f>
        <v>0</v>
      </c>
    </row>
    <row r="398" spans="1:2" ht="26">
      <c r="A398" s="259" t="s">
        <v>1262</v>
      </c>
      <c r="B398">
        <f>VLOOKUP(A398,'WN PWC-promo gamme'!A311:I750,9,FALSE)</f>
        <v>0</v>
      </c>
    </row>
    <row r="399" spans="1:2" ht="26">
      <c r="A399" s="259" t="s">
        <v>1192</v>
      </c>
      <c r="B399">
        <f>VLOOKUP(A399,'WN PWC-promo gamme'!A312:I751,9,FALSE)</f>
        <v>0</v>
      </c>
    </row>
    <row r="400" spans="1:2" ht="26">
      <c r="A400" s="259" t="s">
        <v>1223</v>
      </c>
      <c r="B400">
        <f>VLOOKUP(A400,'WN PWC-promo gamme'!A313:I752,9,FALSE)</f>
        <v>0</v>
      </c>
    </row>
    <row r="401" spans="1:2" ht="26">
      <c r="A401" s="259" t="s">
        <v>1215</v>
      </c>
      <c r="B401">
        <f>VLOOKUP(A401,'WN PWC-promo gamme'!A314:I753,9,FALSE)</f>
        <v>0</v>
      </c>
    </row>
    <row r="402" spans="1:2" ht="26">
      <c r="A402" s="259" t="s">
        <v>1258</v>
      </c>
      <c r="B402">
        <f>VLOOKUP(A402,'WN PWC-promo gamme'!A315:I754,9,FALSE)</f>
        <v>0</v>
      </c>
    </row>
    <row r="403" spans="1:2" ht="26">
      <c r="A403" s="259" t="s">
        <v>1217</v>
      </c>
      <c r="B403">
        <f>VLOOKUP(A403,'WN PWC-promo gamme'!A316:I755,9,FALSE)</f>
        <v>0</v>
      </c>
    </row>
    <row r="404" spans="1:2" ht="26">
      <c r="A404" s="259" t="s">
        <v>1229</v>
      </c>
      <c r="B404">
        <f>VLOOKUP(A404,'WN PWC-promo gamme'!A317:I756,9,FALSE)</f>
        <v>0</v>
      </c>
    </row>
    <row r="405" spans="1:2" ht="26">
      <c r="A405" s="260" t="s">
        <v>1462</v>
      </c>
      <c r="B405">
        <f>VLOOKUP(A405,'WN PWC-promo gamme'!A318:I757,9,FALSE)</f>
        <v>0</v>
      </c>
    </row>
    <row r="406" spans="1:2" ht="26">
      <c r="A406" s="259" t="s">
        <v>1188</v>
      </c>
      <c r="B406">
        <f>VLOOKUP(A406,'WN PWC-promo gamme'!A319:I758,9,FALSE)</f>
        <v>0</v>
      </c>
    </row>
    <row r="407" spans="1:2" ht="26">
      <c r="A407" s="259" t="s">
        <v>1154</v>
      </c>
      <c r="B407">
        <f>VLOOKUP(A407,'WN PWC-promo gamme'!A320:I759,9,FALSE)</f>
        <v>0</v>
      </c>
    </row>
    <row r="408" spans="1:2" ht="26">
      <c r="A408" s="259" t="s">
        <v>1207</v>
      </c>
      <c r="B408">
        <f>VLOOKUP(A408,'WN PWC-promo gamme'!A321:I760,9,FALSE)</f>
        <v>0</v>
      </c>
    </row>
    <row r="409" spans="1:2" ht="26">
      <c r="A409" s="259" t="s">
        <v>1252</v>
      </c>
      <c r="B409">
        <f>VLOOKUP(A409,'WN PWC-promo gamme'!A322:I761,9,FALSE)</f>
        <v>0</v>
      </c>
    </row>
    <row r="410" spans="1:2" ht="26">
      <c r="A410" s="259" t="s">
        <v>1170</v>
      </c>
      <c r="B410">
        <f>VLOOKUP(A410,'WN PWC-promo gamme'!A323:I762,9,FALSE)</f>
        <v>0</v>
      </c>
    </row>
    <row r="411" spans="1:2" ht="26">
      <c r="A411" s="259" t="s">
        <v>1235</v>
      </c>
      <c r="B411">
        <f>VLOOKUP(A411,'WN PWC-promo gamme'!A324:I763,9,FALSE)</f>
        <v>0</v>
      </c>
    </row>
    <row r="412" spans="1:2" ht="26">
      <c r="A412" s="259" t="s">
        <v>1186</v>
      </c>
      <c r="B412">
        <f>VLOOKUP(A412,'WN PWC-promo gamme'!A325:I764,9,FALSE)</f>
        <v>0</v>
      </c>
    </row>
    <row r="413" spans="1:2" ht="26">
      <c r="A413" s="259" t="s">
        <v>1250</v>
      </c>
      <c r="B413">
        <f>VLOOKUP(A413,'WN PWC-promo gamme'!A326:I765,9,FALSE)</f>
        <v>0</v>
      </c>
    </row>
    <row r="414" spans="1:2" ht="26">
      <c r="A414" s="259" t="s">
        <v>1136</v>
      </c>
      <c r="B414">
        <f>VLOOKUP(A414,'WN PWC-promo gamme'!A327:I766,9,FALSE)</f>
        <v>0</v>
      </c>
    </row>
    <row r="415" spans="1:2" ht="26">
      <c r="A415" s="259" t="s">
        <v>1072</v>
      </c>
      <c r="B415">
        <f>VLOOKUP(A415,'WN PWC-promo gamme'!A328:I767,9,FALSE)</f>
        <v>0</v>
      </c>
    </row>
    <row r="416" spans="1:2" ht="26">
      <c r="A416" s="259" t="s">
        <v>1116</v>
      </c>
      <c r="B416">
        <f>VLOOKUP(A416,'WN PWC-promo gamme'!A329:I768,9,FALSE)</f>
        <v>0</v>
      </c>
    </row>
    <row r="417" spans="1:2" ht="26">
      <c r="A417" s="259" t="s">
        <v>1134</v>
      </c>
      <c r="B417">
        <f>VLOOKUP(A417,'WN PWC-promo gamme'!A330:I769,9,FALSE)</f>
        <v>0</v>
      </c>
    </row>
    <row r="418" spans="1:2" ht="26">
      <c r="A418" s="259" t="s">
        <v>1203</v>
      </c>
      <c r="B418">
        <f>VLOOKUP(A418,'WN PWC-promo gamme'!A331:I770,9,FALSE)</f>
        <v>0</v>
      </c>
    </row>
    <row r="419" spans="1:2" ht="26">
      <c r="A419" s="259" t="s">
        <v>1201</v>
      </c>
      <c r="B419">
        <f>VLOOKUP(A419,'WN PWC-promo gamme'!A332:I771,9,FALSE)</f>
        <v>0</v>
      </c>
    </row>
    <row r="420" spans="1:2" ht="26">
      <c r="A420" s="259" t="s">
        <v>1176</v>
      </c>
      <c r="B420">
        <f>VLOOKUP(A420,'WN PWC-promo gamme'!A333:I772,9,FALSE)</f>
        <v>0</v>
      </c>
    </row>
    <row r="421" spans="1:2" ht="26">
      <c r="A421" s="259" t="s">
        <v>1182</v>
      </c>
      <c r="B421">
        <f>VLOOKUP(A421,'WN PWC-promo gamme'!A334:I773,9,FALSE)</f>
        <v>0</v>
      </c>
    </row>
    <row r="422" spans="1:2" ht="26">
      <c r="A422" s="259" t="s">
        <v>1233</v>
      </c>
      <c r="B422">
        <f>VLOOKUP(A422,'WN PWC-promo gamme'!A335:I774,9,FALSE)</f>
        <v>0</v>
      </c>
    </row>
    <row r="423" spans="1:2" ht="26">
      <c r="A423" s="259" t="s">
        <v>1286</v>
      </c>
      <c r="B423">
        <f>VLOOKUP(A423,'WN PWC-promo gamme'!A336:I775,9,FALSE)</f>
        <v>0</v>
      </c>
    </row>
    <row r="424" spans="1:2" ht="26">
      <c r="A424" s="259" t="s">
        <v>1256</v>
      </c>
      <c r="B424">
        <f>VLOOKUP(A424,'WN PWC-promo gamme'!A337:I776,9,FALSE)</f>
        <v>0</v>
      </c>
    </row>
    <row r="425" spans="1:2" ht="26">
      <c r="A425" s="259" t="s">
        <v>1205</v>
      </c>
      <c r="B425">
        <f>VLOOKUP(A425,'WN PWC-promo gamme'!A338:I777,9,FALSE)</f>
        <v>0</v>
      </c>
    </row>
    <row r="426" spans="1:2" ht="26">
      <c r="A426" s="259" t="s">
        <v>1254</v>
      </c>
      <c r="B426">
        <f>VLOOKUP(A426,'WN PWC-promo gamme'!A339:I778,9,FALSE)</f>
        <v>0</v>
      </c>
    </row>
    <row r="427" spans="1:2" ht="26">
      <c r="A427" s="259" t="s">
        <v>1138</v>
      </c>
      <c r="B427">
        <f>VLOOKUP(A427,'WN PWC-promo gamme'!A340:I779,9,FALSE)</f>
        <v>0</v>
      </c>
    </row>
    <row r="428" spans="1:2" ht="26">
      <c r="A428" s="260" t="s">
        <v>1463</v>
      </c>
      <c r="B428">
        <f>VLOOKUP(A428,'WN PWC-promo gamme'!A341:I780,9,FALSE)</f>
        <v>0</v>
      </c>
    </row>
    <row r="429" spans="1:2" ht="26">
      <c r="A429" s="259" t="s">
        <v>1140</v>
      </c>
      <c r="B429">
        <f>VLOOKUP(A429,'WN PWC-promo gamme'!A342:I781,9,FALSE)</f>
        <v>0</v>
      </c>
    </row>
    <row r="430" spans="1:2" ht="26">
      <c r="A430" s="260" t="s">
        <v>1464</v>
      </c>
      <c r="B430">
        <f>VLOOKUP(A430,'WN PWC-promo gamme'!A343:I782,9,FALSE)</f>
        <v>0</v>
      </c>
    </row>
    <row r="431" spans="1:2" ht="26">
      <c r="A431" s="259" t="s">
        <v>1124</v>
      </c>
      <c r="B431">
        <f>VLOOKUP(A431,'WN PWC-promo gamme'!A344:I783,9,FALSE)</f>
        <v>0</v>
      </c>
    </row>
    <row r="432" spans="1:2" ht="26">
      <c r="A432" s="259" t="s">
        <v>1178</v>
      </c>
      <c r="B432">
        <f>VLOOKUP(A432,'WN PWC-promo gamme'!A345:I784,9,FALSE)</f>
        <v>0</v>
      </c>
    </row>
    <row r="433" spans="1:2" ht="26">
      <c r="A433" s="259" t="s">
        <v>1209</v>
      </c>
      <c r="B433">
        <f>VLOOKUP(A433,'WN PWC-promo gamme'!A346:I785,9,FALSE)</f>
        <v>0</v>
      </c>
    </row>
    <row r="434" spans="1:2" ht="26">
      <c r="A434" s="259" t="s">
        <v>1088</v>
      </c>
      <c r="B434">
        <f>VLOOKUP(A434,'WN PWC-promo gamme'!A347:I786,9,FALSE)</f>
        <v>0</v>
      </c>
    </row>
    <row r="435" spans="1:2" ht="26">
      <c r="A435" s="259" t="s">
        <v>1114</v>
      </c>
      <c r="B435">
        <f>VLOOKUP(A435,'WN PWC-promo gamme'!A348:I787,9,FALSE)</f>
        <v>0</v>
      </c>
    </row>
    <row r="436" spans="1:2" ht="26">
      <c r="A436" s="259" t="s">
        <v>1110</v>
      </c>
      <c r="B436">
        <f>VLOOKUP(A436,'WN PWC-promo gamme'!A349:I788,9,FALSE)</f>
        <v>0</v>
      </c>
    </row>
    <row r="437" spans="1:2" ht="26">
      <c r="A437" s="259" t="s">
        <v>1164</v>
      </c>
      <c r="B437">
        <f>VLOOKUP(A437,'WN PWC-promo gamme'!A350:I789,9,FALSE)</f>
        <v>0</v>
      </c>
    </row>
    <row r="438" spans="1:2" ht="26">
      <c r="A438" s="259" t="s">
        <v>1174</v>
      </c>
      <c r="B438">
        <f>VLOOKUP(A438,'WN PWC-promo gamme'!A351:I790,9,FALSE)</f>
        <v>0</v>
      </c>
    </row>
    <row r="439" spans="1:2" ht="26">
      <c r="A439" s="259" t="s">
        <v>1104</v>
      </c>
      <c r="B439">
        <f>VLOOKUP(A439,'WN PWC-promo gamme'!A352:I791,9,FALSE)</f>
        <v>0</v>
      </c>
    </row>
    <row r="440" spans="1:2" ht="26">
      <c r="A440" s="259" t="s">
        <v>1106</v>
      </c>
      <c r="B440">
        <f>VLOOKUP(A440,'WN PWC-promo gamme'!A353:I792,9,FALSE)</f>
        <v>0</v>
      </c>
    </row>
    <row r="441" spans="1:2" ht="26">
      <c r="A441" s="259" t="s">
        <v>1160</v>
      </c>
      <c r="B441">
        <f>VLOOKUP(A441,'WN PWC-promo gamme'!A354:I793,9,FALSE)</f>
        <v>0</v>
      </c>
    </row>
    <row r="442" spans="1:2" ht="26">
      <c r="A442" s="259" t="s">
        <v>1156</v>
      </c>
      <c r="B442">
        <f>VLOOKUP(A442,'WN PWC-promo gamme'!A355:I794,9,FALSE)</f>
        <v>0</v>
      </c>
    </row>
    <row r="443" spans="1:2" ht="26">
      <c r="A443" s="259" t="s">
        <v>1118</v>
      </c>
      <c r="B443">
        <f>VLOOKUP(A443,'WN PWC-promo gamme'!A356:I795,9,FALSE)</f>
        <v>0</v>
      </c>
    </row>
    <row r="444" spans="1:2" ht="26">
      <c r="A444" s="259" t="s">
        <v>1172</v>
      </c>
      <c r="B444">
        <f>VLOOKUP(A444,'WN PWC-promo gamme'!A357:I796,9,FALSE)</f>
        <v>0</v>
      </c>
    </row>
    <row r="445" spans="1:2" ht="26">
      <c r="A445" s="259" t="s">
        <v>1225</v>
      </c>
      <c r="B445">
        <f>VLOOKUP(A445,'WN PWC-promo gamme'!A358:I797,9,FALSE)</f>
        <v>0</v>
      </c>
    </row>
    <row r="446" spans="1:2" ht="26">
      <c r="A446" s="259" t="s">
        <v>1076</v>
      </c>
      <c r="B446">
        <f>VLOOKUP(A446,'WN PWC-promo gamme'!A359:I798,9,FALSE)</f>
        <v>0</v>
      </c>
    </row>
    <row r="447" spans="1:2" ht="26">
      <c r="A447" s="259" t="s">
        <v>1158</v>
      </c>
      <c r="B447">
        <f>VLOOKUP(A447,'WN PWC-promo gamme'!A360:I799,9,FALSE)</f>
        <v>0</v>
      </c>
    </row>
    <row r="448" spans="1:2" ht="26">
      <c r="A448" s="259" t="s">
        <v>1078</v>
      </c>
      <c r="B448">
        <f>VLOOKUP(A448,'WN PWC-promo gamme'!A361:I800,9,FALSE)</f>
        <v>0</v>
      </c>
    </row>
    <row r="449" spans="1:2" ht="26">
      <c r="A449" s="259" t="s">
        <v>1100</v>
      </c>
      <c r="B449">
        <f>VLOOKUP(A449,'WN PWC-promo gamme'!A362:I801,9,FALSE)</f>
        <v>0</v>
      </c>
    </row>
    <row r="450" spans="1:2" ht="26">
      <c r="A450" s="259" t="s">
        <v>1132</v>
      </c>
      <c r="B450">
        <f>VLOOKUP(A450,'WN PWC-promo gamme'!A363:I802,9,FALSE)</f>
        <v>0</v>
      </c>
    </row>
    <row r="451" spans="1:2" ht="26">
      <c r="A451" s="259" t="s">
        <v>1090</v>
      </c>
      <c r="B451">
        <f>VLOOKUP(A451,'WN PWC-promo gamme'!A364:I803,9,FALSE)</f>
        <v>0</v>
      </c>
    </row>
    <row r="452" spans="1:2" ht="26">
      <c r="A452" s="259" t="s">
        <v>1074</v>
      </c>
      <c r="B452">
        <f>VLOOKUP(A452,'WN PWC-promo gamme'!A365:I804,9,FALSE)</f>
        <v>0</v>
      </c>
    </row>
    <row r="453" spans="1:2" ht="26">
      <c r="A453" s="259" t="s">
        <v>1184</v>
      </c>
      <c r="B453">
        <f>VLOOKUP(A453,'WN PWC-promo gamme'!A366:I805,9,FALSE)</f>
        <v>0</v>
      </c>
    </row>
    <row r="454" spans="1:2" ht="26">
      <c r="A454" s="259" t="s">
        <v>1221</v>
      </c>
      <c r="B454">
        <f>VLOOKUP(A454,'WN PWC-promo gamme'!A367:I806,9,FALSE)</f>
        <v>0</v>
      </c>
    </row>
    <row r="455" spans="1:2" ht="26">
      <c r="A455" s="259" t="s">
        <v>1180</v>
      </c>
      <c r="B455">
        <f>VLOOKUP(A455,'WN PWC-promo gamme'!A368:I807,9,FALSE)</f>
        <v>0</v>
      </c>
    </row>
    <row r="456" spans="1:2" ht="26">
      <c r="A456" s="259" t="s">
        <v>1168</v>
      </c>
      <c r="B456">
        <f>VLOOKUP(A456,'WN PWC-promo gamme'!A369:I808,9,FALSE)</f>
        <v>0</v>
      </c>
    </row>
    <row r="457" spans="1:2" ht="26">
      <c r="A457" s="259" t="s">
        <v>1120</v>
      </c>
      <c r="B457">
        <f>VLOOKUP(A457,'WN PWC-promo gamme'!A370:I809,9,FALSE)</f>
        <v>0</v>
      </c>
    </row>
    <row r="458" spans="1:2" ht="26">
      <c r="A458" s="259" t="s">
        <v>1080</v>
      </c>
      <c r="B458">
        <f>VLOOKUP(A458,'WN PWC-promo gamme'!A371:I810,9,FALSE)</f>
        <v>0</v>
      </c>
    </row>
    <row r="459" spans="1:2" ht="26">
      <c r="A459" s="259" t="s">
        <v>1130</v>
      </c>
      <c r="B459">
        <f>VLOOKUP(A459,'WN PWC-promo gamme'!A372:I811,9,FALSE)</f>
        <v>0</v>
      </c>
    </row>
    <row r="460" spans="1:2" ht="26">
      <c r="A460" s="259" t="s">
        <v>1122</v>
      </c>
      <c r="B460">
        <f>VLOOKUP(A460,'WN PWC-promo gamme'!A373:I812,9,FALSE)</f>
        <v>0</v>
      </c>
    </row>
    <row r="461" spans="1:2" ht="26">
      <c r="A461" s="259" t="s">
        <v>1094</v>
      </c>
      <c r="B461">
        <f>VLOOKUP(A461,'WN PWC-promo gamme'!A374:I813,9,FALSE)</f>
        <v>0</v>
      </c>
    </row>
    <row r="462" spans="1:2" ht="26">
      <c r="A462" s="259" t="s">
        <v>1112</v>
      </c>
      <c r="B462">
        <f>VLOOKUP(A462,'WN PWC-promo gamme'!A375:I814,9,FALSE)</f>
        <v>0</v>
      </c>
    </row>
    <row r="463" spans="1:2" ht="26">
      <c r="A463" s="259" t="s">
        <v>1108</v>
      </c>
      <c r="B463">
        <f>VLOOKUP(A463,'WN PWC-promo gamme'!A376:I815,9,FALSE)</f>
        <v>0</v>
      </c>
    </row>
    <row r="464" spans="1:2" ht="26">
      <c r="A464" s="259" t="s">
        <v>1096</v>
      </c>
      <c r="B464">
        <f>VLOOKUP(A464,'WN PWC-promo gamme'!A377:I816,9,FALSE)</f>
        <v>0</v>
      </c>
    </row>
    <row r="465" spans="1:2" ht="26">
      <c r="A465" s="259" t="s">
        <v>1098</v>
      </c>
      <c r="B465">
        <f>VLOOKUP(A465,'WN PWC-promo gamme'!A378:I817,9,FALSE)</f>
        <v>0</v>
      </c>
    </row>
    <row r="466" spans="1:2" ht="26">
      <c r="A466" s="259" t="s">
        <v>1102</v>
      </c>
      <c r="B466">
        <f>VLOOKUP(A466,'WN PWC-promo gamme'!A379:I818,9,FALSE)</f>
        <v>0</v>
      </c>
    </row>
    <row r="467" spans="1:2" ht="26">
      <c r="A467" s="262" t="s">
        <v>1465</v>
      </c>
      <c r="B467">
        <f>VLOOKUP(A467,'WN PWC-promo gamme'!A380:I819,9,FALSE)</f>
        <v>0</v>
      </c>
    </row>
    <row r="468" spans="1:2" ht="26">
      <c r="A468" s="259" t="s">
        <v>1084</v>
      </c>
      <c r="B468">
        <f>VLOOKUP(A468,'WN PWC-promo gamme'!A381:I820,9,FALSE)</f>
        <v>0</v>
      </c>
    </row>
    <row r="469" spans="1:2" ht="26">
      <c r="A469" s="260" t="s">
        <v>1466</v>
      </c>
      <c r="B469">
        <f>VLOOKUP(A469,'WN PWC-promo gamme'!A382:I821,9,FALSE)</f>
        <v>0</v>
      </c>
    </row>
    <row r="470" spans="1:2" ht="26">
      <c r="A470" s="260" t="s">
        <v>1467</v>
      </c>
      <c r="B470">
        <f>VLOOKUP(A470,'WN PWC-promo gamme'!A383:I822,9,FALSE)</f>
        <v>0</v>
      </c>
    </row>
    <row r="471" spans="1:2" ht="26">
      <c r="A471" s="259" t="s">
        <v>1082</v>
      </c>
      <c r="B471">
        <f>VLOOKUP(A471,'WN PWC-promo gamme'!A384:I823,9,FALSE)</f>
        <v>0</v>
      </c>
    </row>
    <row r="472" spans="1:2" ht="26">
      <c r="A472" s="259" t="s">
        <v>1126</v>
      </c>
      <c r="B472">
        <f>VLOOKUP(A472,'WN PWC-promo gamme'!A385:I824,9,FALSE)</f>
        <v>0</v>
      </c>
    </row>
    <row r="473" spans="1:2" ht="26">
      <c r="A473" s="259" t="s">
        <v>1427</v>
      </c>
      <c r="B473">
        <f>VLOOKUP(A473,'WN PWC-promo gamme'!A386:I825,9,FALSE)</f>
        <v>0</v>
      </c>
    </row>
    <row r="474" spans="1:2" ht="26">
      <c r="A474" s="259" t="s">
        <v>1357</v>
      </c>
      <c r="B474">
        <f>VLOOKUP(A474,'WN PWC-promo gamme'!A387:I826,9,FALSE)</f>
        <v>0</v>
      </c>
    </row>
    <row r="475" spans="1:2" ht="26">
      <c r="A475" s="259" t="s">
        <v>1365</v>
      </c>
      <c r="B475">
        <f>VLOOKUP(A475,'WN PWC-promo gamme'!A388:I827,9,FALSE)</f>
        <v>0</v>
      </c>
    </row>
    <row r="476" spans="1:2" ht="26">
      <c r="A476" s="259" t="s">
        <v>1347</v>
      </c>
      <c r="B476">
        <f>VLOOKUP(A476,'WN PWC-promo gamme'!A389:I828,9,FALSE)</f>
        <v>0</v>
      </c>
    </row>
    <row r="477" spans="1:2" ht="26">
      <c r="A477" s="259" t="s">
        <v>1415</v>
      </c>
      <c r="B477">
        <f>VLOOKUP(A477,'WN PWC-promo gamme'!A390:I829,9,FALSE)</f>
        <v>0</v>
      </c>
    </row>
    <row r="478" spans="1:2" ht="26">
      <c r="A478" s="259" t="s">
        <v>1307</v>
      </c>
      <c r="B478">
        <f>VLOOKUP(A478,'WN PWC-promo gamme'!A391:I830,9,FALSE)</f>
        <v>0</v>
      </c>
    </row>
    <row r="479" spans="1:2" ht="26">
      <c r="A479" s="259" t="s">
        <v>1367</v>
      </c>
      <c r="B479">
        <f>VLOOKUP(A479,'WN PWC-promo gamme'!A392:I831,9,FALSE)</f>
        <v>0</v>
      </c>
    </row>
    <row r="480" spans="1:2" ht="26">
      <c r="A480" s="259" t="s">
        <v>1313</v>
      </c>
      <c r="B480">
        <f>VLOOKUP(A480,'WN PWC-promo gamme'!A393:I832,9,FALSE)</f>
        <v>0</v>
      </c>
    </row>
    <row r="481" spans="1:2" ht="26">
      <c r="A481" s="259" t="s">
        <v>1359</v>
      </c>
      <c r="B481">
        <f>VLOOKUP(A481,'WN PWC-promo gamme'!A394:I833,9,FALSE)</f>
        <v>0</v>
      </c>
    </row>
    <row r="482" spans="1:2" ht="26">
      <c r="A482" s="259" t="s">
        <v>1363</v>
      </c>
      <c r="B482">
        <f>VLOOKUP(A482,'WN PWC-promo gamme'!A395:I834,9,FALSE)</f>
        <v>0</v>
      </c>
    </row>
    <row r="483" spans="1:2" ht="26">
      <c r="A483" s="259" t="s">
        <v>1429</v>
      </c>
      <c r="B483">
        <f>VLOOKUP(A483,'WN PWC-promo gamme'!A396:I835,9,FALSE)</f>
        <v>0</v>
      </c>
    </row>
    <row r="484" spans="1:2" ht="26">
      <c r="A484" s="259" t="s">
        <v>1361</v>
      </c>
      <c r="B484">
        <f>VLOOKUP(A484,'WN PWC-promo gamme'!A397:I836,9,FALSE)</f>
        <v>0</v>
      </c>
    </row>
    <row r="485" spans="1:2" ht="26">
      <c r="A485" s="259" t="s">
        <v>1399</v>
      </c>
      <c r="B485">
        <f>VLOOKUP(A485,'WN PWC-promo gamme'!A398:I837,9,FALSE)</f>
        <v>0</v>
      </c>
    </row>
    <row r="486" spans="1:2" ht="26">
      <c r="A486" s="259" t="s">
        <v>1295</v>
      </c>
      <c r="B486">
        <f>VLOOKUP(A486,'WN PWC-promo gamme'!A399:I838,9,FALSE)</f>
        <v>0</v>
      </c>
    </row>
    <row r="487" spans="1:2" ht="26">
      <c r="A487" s="259" t="s">
        <v>1401</v>
      </c>
      <c r="B487">
        <f>VLOOKUP(A487,'WN PWC-promo gamme'!A400:I839,9,FALSE)</f>
        <v>0</v>
      </c>
    </row>
    <row r="488" spans="1:2" ht="26">
      <c r="A488" s="259" t="s">
        <v>1407</v>
      </c>
      <c r="B488">
        <f>VLOOKUP(A488,'WN PWC-promo gamme'!A401:I840,9,FALSE)</f>
        <v>0</v>
      </c>
    </row>
    <row r="489" spans="1:2" ht="26">
      <c r="A489" s="259" t="s">
        <v>1431</v>
      </c>
      <c r="B489">
        <f>VLOOKUP(A489,'WN PWC-promo gamme'!A402:I841,9,FALSE)</f>
        <v>0</v>
      </c>
    </row>
    <row r="490" spans="1:2" ht="26">
      <c r="A490" s="259" t="s">
        <v>1381</v>
      </c>
      <c r="B490">
        <f>VLOOKUP(A490,'WN PWC-promo gamme'!A403:I842,9,FALSE)</f>
        <v>0</v>
      </c>
    </row>
    <row r="491" spans="1:2" ht="26">
      <c r="A491" s="259" t="s">
        <v>1411</v>
      </c>
      <c r="B491">
        <f>VLOOKUP(A491,'WN PWC-promo gamme'!A404:I843,9,FALSE)</f>
        <v>0</v>
      </c>
    </row>
    <row r="492" spans="1:2" ht="26">
      <c r="A492" s="259" t="s">
        <v>1403</v>
      </c>
      <c r="B492">
        <f>VLOOKUP(A492,'WN PWC-promo gamme'!A405:I844,9,FALSE)</f>
        <v>0</v>
      </c>
    </row>
    <row r="493" spans="1:2" ht="26">
      <c r="A493" s="259" t="s">
        <v>1425</v>
      </c>
      <c r="B493">
        <f>VLOOKUP(A493,'WN PWC-promo gamme'!A406:I845,9,FALSE)</f>
        <v>0</v>
      </c>
    </row>
    <row r="494" spans="1:2" ht="26">
      <c r="A494" s="259" t="s">
        <v>1405</v>
      </c>
      <c r="B494">
        <f>VLOOKUP(A494,'WN PWC-promo gamme'!A407:I846,9,FALSE)</f>
        <v>0</v>
      </c>
    </row>
    <row r="495" spans="1:2" ht="26">
      <c r="A495" s="259" t="s">
        <v>1389</v>
      </c>
      <c r="B495">
        <f>VLOOKUP(A495,'WN PWC-promo gamme'!A408:I847,9,FALSE)</f>
        <v>0</v>
      </c>
    </row>
    <row r="496" spans="1:2" ht="26">
      <c r="A496" s="259" t="s">
        <v>1369</v>
      </c>
      <c r="B496">
        <f>VLOOKUP(A496,'WN PWC-promo gamme'!A409:I848,9,FALSE)</f>
        <v>0</v>
      </c>
    </row>
    <row r="497" spans="1:2" ht="26">
      <c r="A497" s="259" t="s">
        <v>1395</v>
      </c>
      <c r="B497">
        <f>VLOOKUP(A497,'WN PWC-promo gamme'!A410:I849,9,FALSE)</f>
        <v>0</v>
      </c>
    </row>
    <row r="498" spans="1:2" ht="26">
      <c r="A498" s="259" t="s">
        <v>1419</v>
      </c>
      <c r="B498">
        <f>VLOOKUP(A498,'WN PWC-promo gamme'!A411:I850,9,FALSE)</f>
        <v>0</v>
      </c>
    </row>
    <row r="499" spans="1:2" ht="26">
      <c r="A499" s="259" t="s">
        <v>1375</v>
      </c>
      <c r="B499">
        <f>VLOOKUP(A499,'WN PWC-promo gamme'!A412:I851,9,FALSE)</f>
        <v>0</v>
      </c>
    </row>
    <row r="500" spans="1:2" ht="26">
      <c r="A500" s="259" t="s">
        <v>1387</v>
      </c>
      <c r="B500">
        <f>VLOOKUP(A500,'WN PWC-promo gamme'!A413:I852,9,FALSE)</f>
        <v>0</v>
      </c>
    </row>
    <row r="501" spans="1:2" ht="26">
      <c r="A501" s="259" t="s">
        <v>1417</v>
      </c>
      <c r="B501">
        <f>VLOOKUP(A501,'WN PWC-promo gamme'!A414:I853,9,FALSE)</f>
        <v>0</v>
      </c>
    </row>
    <row r="502" spans="1:2" ht="26">
      <c r="A502" s="259" t="s">
        <v>1353</v>
      </c>
      <c r="B502">
        <f>VLOOKUP(A502,'WN PWC-promo gamme'!A415:I854,9,FALSE)</f>
        <v>0</v>
      </c>
    </row>
    <row r="503" spans="1:2" ht="26">
      <c r="A503" s="259" t="s">
        <v>1297</v>
      </c>
      <c r="B503">
        <f>VLOOKUP(A503,'WN PWC-promo gamme'!A416:I855,9,FALSE)</f>
        <v>0</v>
      </c>
    </row>
    <row r="504" spans="1:2" ht="26">
      <c r="A504" s="259" t="s">
        <v>1335</v>
      </c>
      <c r="B504">
        <f>VLOOKUP(A504,'WN PWC-promo gamme'!A417:I856,9,FALSE)</f>
        <v>0</v>
      </c>
    </row>
    <row r="505" spans="1:2" ht="26">
      <c r="A505" s="259" t="s">
        <v>1351</v>
      </c>
      <c r="B505">
        <f>VLOOKUP(A505,'WN PWC-promo gamme'!A418:I857,9,FALSE)</f>
        <v>0</v>
      </c>
    </row>
    <row r="506" spans="1:2" ht="26">
      <c r="A506" s="259" t="s">
        <v>1393</v>
      </c>
      <c r="B506">
        <f>VLOOKUP(A506,'WN PWC-promo gamme'!A419:I858,9,FALSE)</f>
        <v>0</v>
      </c>
    </row>
    <row r="507" spans="1:2" ht="26">
      <c r="A507" s="259" t="s">
        <v>1391</v>
      </c>
      <c r="B507">
        <f>VLOOKUP(A507,'WN PWC-promo gamme'!A420:I859,9,FALSE)</f>
        <v>0</v>
      </c>
    </row>
    <row r="508" spans="1:2" ht="26">
      <c r="A508" s="259" t="s">
        <v>1379</v>
      </c>
      <c r="B508">
        <f>VLOOKUP(A508,'WN PWC-promo gamme'!A421:I860,9,FALSE)</f>
        <v>0</v>
      </c>
    </row>
    <row r="509" spans="1:2" ht="26">
      <c r="A509" s="259" t="s">
        <v>1423</v>
      </c>
      <c r="B509">
        <f>VLOOKUP(A509,'WN PWC-promo gamme'!A422:I861,9,FALSE)</f>
        <v>0</v>
      </c>
    </row>
    <row r="510" spans="1:2" ht="26">
      <c r="A510" s="259" t="s">
        <v>1421</v>
      </c>
      <c r="B510">
        <f>VLOOKUP(A510,'WN PWC-promo gamme'!A423:I862,9,FALSE)</f>
        <v>0</v>
      </c>
    </row>
    <row r="511" spans="1:2" ht="26">
      <c r="A511" s="259" t="s">
        <v>1355</v>
      </c>
      <c r="B511">
        <f>VLOOKUP(A511,'WN PWC-promo gamme'!A424:I863,9,FALSE)</f>
        <v>0</v>
      </c>
    </row>
    <row r="512" spans="1:2" ht="26">
      <c r="A512" s="259" t="s">
        <v>1343</v>
      </c>
      <c r="B512">
        <f>VLOOKUP(A512,'WN PWC-promo gamme'!A425:I864,9,FALSE)</f>
        <v>0</v>
      </c>
    </row>
    <row r="513" spans="1:2" ht="26">
      <c r="A513" s="259" t="s">
        <v>1383</v>
      </c>
      <c r="B513">
        <f>VLOOKUP(A513,'WN PWC-promo gamme'!A426:I865,9,FALSE)</f>
        <v>0</v>
      </c>
    </row>
    <row r="514" spans="1:2" ht="26">
      <c r="A514" s="259" t="s">
        <v>1397</v>
      </c>
      <c r="B514">
        <f>VLOOKUP(A514,'WN PWC-promo gamme'!A427:I866,9,FALSE)</f>
        <v>0</v>
      </c>
    </row>
    <row r="515" spans="1:2" ht="26">
      <c r="A515" s="259" t="s">
        <v>1309</v>
      </c>
      <c r="B515">
        <f>VLOOKUP(A515,'WN PWC-promo gamme'!A428:I867,9,FALSE)</f>
        <v>0</v>
      </c>
    </row>
    <row r="516" spans="1:2" ht="26">
      <c r="A516" s="259" t="s">
        <v>1333</v>
      </c>
      <c r="B516">
        <f>VLOOKUP(A516,'WN PWC-promo gamme'!A429:I868,9,FALSE)</f>
        <v>0</v>
      </c>
    </row>
    <row r="517" spans="1:2" ht="26">
      <c r="A517" s="259" t="s">
        <v>1329</v>
      </c>
      <c r="B517">
        <f>VLOOKUP(A517,'WN PWC-promo gamme'!A430:I869,9,FALSE)</f>
        <v>0</v>
      </c>
    </row>
    <row r="518" spans="1:2" ht="26">
      <c r="A518" s="259" t="s">
        <v>1377</v>
      </c>
      <c r="B518">
        <f>VLOOKUP(A518,'WN PWC-promo gamme'!A431:I870,9,FALSE)</f>
        <v>0</v>
      </c>
    </row>
    <row r="519" spans="1:2" ht="26">
      <c r="A519" s="259" t="s">
        <v>1323</v>
      </c>
      <c r="B519">
        <f>VLOOKUP(A519,'WN PWC-promo gamme'!A432:I871,9,FALSE)</f>
        <v>0</v>
      </c>
    </row>
    <row r="520" spans="1:2" ht="26">
      <c r="A520" s="259" t="s">
        <v>1325</v>
      </c>
      <c r="B520">
        <f>VLOOKUP(A520,'WN PWC-promo gamme'!A433:I872,9,FALSE)</f>
        <v>0</v>
      </c>
    </row>
    <row r="521" spans="1:2" ht="26">
      <c r="A521" s="259" t="s">
        <v>1371</v>
      </c>
      <c r="B521">
        <f>VLOOKUP(A521,'WN PWC-promo gamme'!A434:I873,9,FALSE)</f>
        <v>0</v>
      </c>
    </row>
    <row r="522" spans="1:2" ht="26">
      <c r="A522" s="259" t="s">
        <v>1337</v>
      </c>
      <c r="B522">
        <f>VLOOKUP(A522,'WN PWC-promo gamme'!A435:I874,9,FALSE)</f>
        <v>0</v>
      </c>
    </row>
    <row r="523" spans="1:2" ht="26">
      <c r="A523" s="259" t="s">
        <v>1413</v>
      </c>
      <c r="B523">
        <f>VLOOKUP(A523,'WN PWC-promo gamme'!A436:I875,9,FALSE)</f>
        <v>0</v>
      </c>
    </row>
    <row r="524" spans="1:2" ht="26">
      <c r="A524" s="259" t="s">
        <v>1299</v>
      </c>
      <c r="B524">
        <f>VLOOKUP(A524,'WN PWC-promo gamme'!A437:I876,9,FALSE)</f>
        <v>0</v>
      </c>
    </row>
    <row r="525" spans="1:2" ht="26">
      <c r="A525" s="259" t="s">
        <v>1319</v>
      </c>
      <c r="B525">
        <f>VLOOKUP(A525,'WN PWC-promo gamme'!A438:I877,9,FALSE)</f>
        <v>0</v>
      </c>
    </row>
    <row r="526" spans="1:2" ht="26">
      <c r="A526" s="259" t="s">
        <v>1311</v>
      </c>
      <c r="B526">
        <f>VLOOKUP(A526,'WN PWC-promo gamme'!A439:I878,9,FALSE)</f>
        <v>0</v>
      </c>
    </row>
    <row r="527" spans="1:2" ht="26">
      <c r="A527" s="259" t="s">
        <v>1385</v>
      </c>
      <c r="B527">
        <f>VLOOKUP(A527,'WN PWC-promo gamme'!A440:I879,9,FALSE)</f>
        <v>0</v>
      </c>
    </row>
    <row r="528" spans="1:2" ht="26">
      <c r="A528" s="259" t="s">
        <v>1409</v>
      </c>
      <c r="B528">
        <f>VLOOKUP(A528,'WN PWC-promo gamme'!A441:I880,9,FALSE)</f>
        <v>0</v>
      </c>
    </row>
    <row r="529" spans="1:2" ht="26">
      <c r="A529" s="259" t="s">
        <v>1373</v>
      </c>
      <c r="B529">
        <f>VLOOKUP(A529,'WN PWC-promo gamme'!A442:I881,9,FALSE)</f>
        <v>0</v>
      </c>
    </row>
    <row r="530" spans="1:2" ht="26">
      <c r="A530" s="259" t="s">
        <v>1339</v>
      </c>
      <c r="B530">
        <f>VLOOKUP(A530,'WN PWC-promo gamme'!A443:I882,9,FALSE)</f>
        <v>0</v>
      </c>
    </row>
    <row r="531" spans="1:2" ht="26">
      <c r="A531" s="259" t="s">
        <v>1301</v>
      </c>
      <c r="B531">
        <f>VLOOKUP(A531,'WN PWC-promo gamme'!A444:I883,9,FALSE)</f>
        <v>0</v>
      </c>
    </row>
    <row r="532" spans="1:2" ht="26">
      <c r="A532" s="259" t="s">
        <v>1349</v>
      </c>
      <c r="B532">
        <f>VLOOKUP(A532,'WN PWC-promo gamme'!A445:I884,9,FALSE)</f>
        <v>0</v>
      </c>
    </row>
    <row r="533" spans="1:2" ht="26">
      <c r="A533" s="259" t="s">
        <v>1341</v>
      </c>
      <c r="B533">
        <f>VLOOKUP(A533,'WN PWC-promo gamme'!A446:I885,9,FALSE)</f>
        <v>0</v>
      </c>
    </row>
    <row r="534" spans="1:2" ht="26">
      <c r="A534" s="259" t="s">
        <v>1315</v>
      </c>
      <c r="B534">
        <f>VLOOKUP(A534,'WN PWC-promo gamme'!A447:I886,9,FALSE)</f>
        <v>0</v>
      </c>
    </row>
    <row r="535" spans="1:2" ht="26">
      <c r="A535" s="259" t="s">
        <v>1331</v>
      </c>
      <c r="B535">
        <f>VLOOKUP(A535,'WN PWC-promo gamme'!A448:I887,9,FALSE)</f>
        <v>0</v>
      </c>
    </row>
    <row r="536" spans="1:2" ht="26">
      <c r="A536" s="259" t="s">
        <v>1327</v>
      </c>
      <c r="B536">
        <f>VLOOKUP(A536,'WN PWC-promo gamme'!A449:I888,9,FALSE)</f>
        <v>0</v>
      </c>
    </row>
    <row r="537" spans="1:2" ht="26">
      <c r="A537" s="259" t="s">
        <v>1317</v>
      </c>
      <c r="B537">
        <f>VLOOKUP(A537,'WN PWC-promo gamme'!A450:I889,9,FALSE)</f>
        <v>0</v>
      </c>
    </row>
    <row r="538" spans="1:2" ht="26">
      <c r="A538" s="259" t="s">
        <v>1321</v>
      </c>
      <c r="B538">
        <f>VLOOKUP(A538,'WN PWC-promo gamme'!A451:I890,9,FALSE)</f>
        <v>0</v>
      </c>
    </row>
    <row r="539" spans="1:2" ht="26">
      <c r="A539" s="259" t="s">
        <v>1305</v>
      </c>
      <c r="B539">
        <f>VLOOKUP(A539,'WN PWC-promo gamme'!A452:I891,9,FALSE)</f>
        <v>0</v>
      </c>
    </row>
    <row r="540" spans="1:2" ht="26">
      <c r="A540" s="259" t="s">
        <v>1303</v>
      </c>
      <c r="B540">
        <f>VLOOKUP(A540,'WN PWC-promo gamme'!A453:I892,9,FALSE)</f>
        <v>0</v>
      </c>
    </row>
    <row r="541" spans="1:2" ht="26">
      <c r="A541" s="259" t="s">
        <v>1345</v>
      </c>
      <c r="B541">
        <f>VLOOKUP(A541,'WN PWC-promo gamme'!A454:I893,9,FALSE)</f>
        <v>0</v>
      </c>
    </row>
    <row r="542" spans="1:2" ht="26">
      <c r="A542" s="263" t="s">
        <v>311</v>
      </c>
      <c r="B542">
        <f>VLOOKUP(A542,'WN COTMAN-promo gamme'!A21:H68,8,FALSE)</f>
        <v>0</v>
      </c>
    </row>
    <row r="543" spans="1:2" ht="26">
      <c r="A543" s="263" t="s">
        <v>317</v>
      </c>
      <c r="B543">
        <f>VLOOKUP(A543,'WN COTMAN-promo gamme'!A22:H69,8,FALSE)</f>
        <v>0</v>
      </c>
    </row>
    <row r="544" spans="1:2" ht="26">
      <c r="A544" s="263" t="s">
        <v>305</v>
      </c>
      <c r="B544">
        <f>VLOOKUP(A544,'WN COTMAN-promo gamme'!A23:H70,8,FALSE)</f>
        <v>0</v>
      </c>
    </row>
    <row r="545" spans="1:2" ht="26">
      <c r="A545" s="263" t="s">
        <v>313</v>
      </c>
      <c r="B545">
        <f>VLOOKUP(A545,'WN COTMAN-promo gamme'!A24:H71,8,FALSE)</f>
        <v>0</v>
      </c>
    </row>
    <row r="546" spans="1:2" ht="26">
      <c r="A546" s="263" t="s">
        <v>315</v>
      </c>
      <c r="B546">
        <f>VLOOKUP(A546,'WN COTMAN-promo gamme'!A25:H72,8,FALSE)</f>
        <v>0</v>
      </c>
    </row>
    <row r="547" spans="1:2" ht="26">
      <c r="A547" s="263" t="s">
        <v>343</v>
      </c>
      <c r="B547">
        <f>VLOOKUP(A547,'WN COTMAN-promo gamme'!A26:H73,8,FALSE)</f>
        <v>0</v>
      </c>
    </row>
    <row r="548" spans="1:2" ht="26">
      <c r="A548" s="263" t="s">
        <v>341</v>
      </c>
      <c r="B548">
        <f>VLOOKUP(A548,'WN COTMAN-promo gamme'!A27:H74,8,FALSE)</f>
        <v>0</v>
      </c>
    </row>
    <row r="549" spans="1:2" ht="26">
      <c r="A549" s="263" t="s">
        <v>339</v>
      </c>
      <c r="B549">
        <f>VLOOKUP(A549,'WN COTMAN-promo gamme'!A28:H75,8,FALSE)</f>
        <v>0</v>
      </c>
    </row>
    <row r="550" spans="1:2" ht="26">
      <c r="A550" s="263" t="s">
        <v>1433</v>
      </c>
      <c r="B550">
        <f>VLOOKUP(A550,'WN COTMAN-promo gamme'!A29:H76,8,FALSE)</f>
        <v>0</v>
      </c>
    </row>
    <row r="551" spans="1:2" ht="26">
      <c r="A551" s="263" t="s">
        <v>335</v>
      </c>
      <c r="B551">
        <f>VLOOKUP(A551,'WN COTMAN-promo gamme'!A30:H77,8,FALSE)</f>
        <v>0</v>
      </c>
    </row>
    <row r="552" spans="1:2" ht="26">
      <c r="A552" s="263" t="s">
        <v>319</v>
      </c>
      <c r="B552">
        <f>VLOOKUP(A552,'WN COTMAN-promo gamme'!A31:H78,8,FALSE)</f>
        <v>0</v>
      </c>
    </row>
    <row r="553" spans="1:2" ht="26">
      <c r="A553" s="263" t="s">
        <v>321</v>
      </c>
      <c r="B553">
        <f>VLOOKUP(A553,'WN COTMAN-promo gamme'!A32:H79,8,FALSE)</f>
        <v>0</v>
      </c>
    </row>
    <row r="554" spans="1:2" ht="26">
      <c r="A554" s="263" t="s">
        <v>323</v>
      </c>
      <c r="B554">
        <f>VLOOKUP(A554,'WN COTMAN-promo gamme'!A33:H80,8,FALSE)</f>
        <v>0</v>
      </c>
    </row>
    <row r="555" spans="1:2" ht="26">
      <c r="A555" s="263" t="s">
        <v>367</v>
      </c>
      <c r="B555">
        <f>VLOOKUP(A555,'WN COTMAN-promo gamme'!A34:H81,8,FALSE)</f>
        <v>0</v>
      </c>
    </row>
    <row r="556" spans="1:2" ht="26">
      <c r="A556" s="263" t="s">
        <v>333</v>
      </c>
      <c r="B556">
        <f>VLOOKUP(A556,'WN COTMAN-promo gamme'!A35:H82,8,FALSE)</f>
        <v>0</v>
      </c>
    </row>
    <row r="557" spans="1:2" ht="26">
      <c r="A557" s="263" t="s">
        <v>295</v>
      </c>
      <c r="B557">
        <f>VLOOKUP(A557,'WN COTMAN-promo gamme'!A36:H83,8,FALSE)</f>
        <v>0</v>
      </c>
    </row>
    <row r="558" spans="1:2" ht="26">
      <c r="A558" s="263" t="s">
        <v>293</v>
      </c>
      <c r="B558">
        <f>VLOOKUP(A558,'WN COTMAN-promo gamme'!A37:H84,8,FALSE)</f>
        <v>0</v>
      </c>
    </row>
    <row r="559" spans="1:2" ht="26">
      <c r="A559" s="263" t="s">
        <v>357</v>
      </c>
      <c r="B559">
        <f>VLOOKUP(A559,'WN COTMAN-promo gamme'!A38:H85,8,FALSE)</f>
        <v>0</v>
      </c>
    </row>
    <row r="560" spans="1:2" ht="26">
      <c r="A560" s="263" t="s">
        <v>299</v>
      </c>
      <c r="B560">
        <f>VLOOKUP(A560,'WN COTMAN-promo gamme'!A39:H86,8,FALSE)</f>
        <v>0</v>
      </c>
    </row>
    <row r="561" spans="1:2" ht="26">
      <c r="A561" s="263" t="s">
        <v>297</v>
      </c>
      <c r="B561">
        <f>VLOOKUP(A561,'WN COTMAN-promo gamme'!A40:H87,8,FALSE)</f>
        <v>0</v>
      </c>
    </row>
    <row r="562" spans="1:2" ht="26">
      <c r="A562" s="263" t="s">
        <v>365</v>
      </c>
      <c r="B562">
        <f>VLOOKUP(A562,'WN COTMAN-promo gamme'!A41:H88,8,FALSE)</f>
        <v>0</v>
      </c>
    </row>
    <row r="563" spans="1:2" ht="26">
      <c r="A563" s="263" t="s">
        <v>329</v>
      </c>
      <c r="B563">
        <f>VLOOKUP(A563,'WN COTMAN-promo gamme'!A42:H89,8,FALSE)</f>
        <v>0</v>
      </c>
    </row>
    <row r="564" spans="1:2" ht="26">
      <c r="A564" s="263" t="s">
        <v>303</v>
      </c>
      <c r="B564">
        <f>VLOOKUP(A564,'WN COTMAN-promo gamme'!A43:H90,8,FALSE)</f>
        <v>0</v>
      </c>
    </row>
    <row r="565" spans="1:2" ht="26">
      <c r="A565" s="263" t="s">
        <v>361</v>
      </c>
      <c r="B565">
        <f>VLOOKUP(A565,'WN COTMAN-promo gamme'!A44:H91,8,FALSE)</f>
        <v>0</v>
      </c>
    </row>
    <row r="566" spans="1:2" ht="26">
      <c r="A566" s="263" t="s">
        <v>359</v>
      </c>
      <c r="B566">
        <f>VLOOKUP(A566,'WN COTMAN-promo gamme'!A45:H92,8,FALSE)</f>
        <v>0</v>
      </c>
    </row>
    <row r="567" spans="1:2" ht="26">
      <c r="A567" s="263" t="s">
        <v>363</v>
      </c>
      <c r="B567">
        <f>VLOOKUP(A567,'WN COTMAN-promo gamme'!A46:H93,8,FALSE)</f>
        <v>0</v>
      </c>
    </row>
    <row r="568" spans="1:2" ht="26">
      <c r="A568" s="263" t="s">
        <v>351</v>
      </c>
      <c r="B568">
        <f>VLOOKUP(A568,'WN COTMAN-promo gamme'!A47:H94,8,FALSE)</f>
        <v>0</v>
      </c>
    </row>
    <row r="569" spans="1:2" ht="26">
      <c r="A569" s="263" t="s">
        <v>331</v>
      </c>
      <c r="B569">
        <f>VLOOKUP(A569,'WN COTMAN-promo gamme'!A48:H95,8,FALSE)</f>
        <v>0</v>
      </c>
    </row>
    <row r="570" spans="1:2" ht="26">
      <c r="A570" s="263" t="s">
        <v>355</v>
      </c>
      <c r="B570">
        <f>VLOOKUP(A570,'WN COTMAN-promo gamme'!A49:H96,8,FALSE)</f>
        <v>0</v>
      </c>
    </row>
    <row r="571" spans="1:2" ht="26">
      <c r="A571" s="263" t="s">
        <v>349</v>
      </c>
      <c r="B571">
        <f>VLOOKUP(A571,'WN COTMAN-promo gamme'!A50:H97,8,FALSE)</f>
        <v>0</v>
      </c>
    </row>
    <row r="572" spans="1:2" ht="26">
      <c r="A572" s="263" t="s">
        <v>337</v>
      </c>
      <c r="B572">
        <f>VLOOKUP(A572,'WN COTMAN-promo gamme'!A51:H98,8,FALSE)</f>
        <v>0</v>
      </c>
    </row>
    <row r="573" spans="1:2" ht="26">
      <c r="A573" s="263" t="s">
        <v>345</v>
      </c>
      <c r="B573">
        <f>VLOOKUP(A573,'WN COTMAN-promo gamme'!A52:H99,8,FALSE)</f>
        <v>0</v>
      </c>
    </row>
    <row r="574" spans="1:2" ht="26">
      <c r="A574" s="263" t="s">
        <v>301</v>
      </c>
      <c r="B574">
        <f>VLOOKUP(A574,'WN COTMAN-promo gamme'!A53:H100,8,FALSE)</f>
        <v>0</v>
      </c>
    </row>
    <row r="575" spans="1:2" ht="26">
      <c r="A575" s="263" t="s">
        <v>353</v>
      </c>
      <c r="B575">
        <f>VLOOKUP(A575,'WN COTMAN-promo gamme'!A54:H101,8,FALSE)</f>
        <v>0</v>
      </c>
    </row>
    <row r="576" spans="1:2" ht="26">
      <c r="A576" s="263" t="s">
        <v>347</v>
      </c>
      <c r="B576">
        <f>VLOOKUP(A576,'WN COTMAN-promo gamme'!A55:H102,8,FALSE)</f>
        <v>0</v>
      </c>
    </row>
    <row r="577" spans="1:2" ht="26">
      <c r="A577" s="263" t="s">
        <v>309</v>
      </c>
      <c r="B577">
        <f>VLOOKUP(A577,'WN COTMAN-promo gamme'!A56:H103,8,FALSE)</f>
        <v>0</v>
      </c>
    </row>
    <row r="578" spans="1:2" ht="26">
      <c r="A578" s="263" t="s">
        <v>307</v>
      </c>
      <c r="B578">
        <f>VLOOKUP(A578,'WN COTMAN-promo gamme'!A57:H104,8,FALSE)</f>
        <v>0</v>
      </c>
    </row>
    <row r="579" spans="1:2" ht="26">
      <c r="A579" s="263" t="s">
        <v>327</v>
      </c>
      <c r="B579">
        <f>VLOOKUP(A579,'WN COTMAN-promo gamme'!A58:H105,8,FALSE)</f>
        <v>0</v>
      </c>
    </row>
    <row r="580" spans="1:2" ht="26">
      <c r="A580" s="263" t="s">
        <v>325</v>
      </c>
      <c r="B580">
        <f>VLOOKUP(A580,'WN COTMAN-promo gamme'!A59:H106,8,FALSE)</f>
        <v>0</v>
      </c>
    </row>
    <row r="581" spans="1:2" ht="26">
      <c r="A581" s="263" t="s">
        <v>291</v>
      </c>
      <c r="B581">
        <f>VLOOKUP(A581,'WN COTMAN-promo gamme'!A60:H107,8,FALSE)</f>
        <v>0</v>
      </c>
    </row>
    <row r="582" spans="1:2" ht="26">
      <c r="A582" s="263" t="s">
        <v>377</v>
      </c>
      <c r="B582">
        <f>VLOOKUP(A582,'WN COTMAN-promo gamme'!A61:H108,8,FALSE)</f>
        <v>0</v>
      </c>
    </row>
    <row r="583" spans="1:2" ht="26">
      <c r="A583" s="263" t="s">
        <v>371</v>
      </c>
      <c r="B583">
        <f>VLOOKUP(A583,'WN COTMAN-promo gamme'!A62:H109,8,FALSE)</f>
        <v>0</v>
      </c>
    </row>
    <row r="584" spans="1:2" ht="26">
      <c r="A584" s="263" t="s">
        <v>369</v>
      </c>
      <c r="B584">
        <f>VLOOKUP(A584,'WN COTMAN-promo gamme'!A63:H110,8,FALSE)</f>
        <v>0</v>
      </c>
    </row>
    <row r="585" spans="1:2" ht="26">
      <c r="A585" s="263" t="s">
        <v>375</v>
      </c>
      <c r="B585">
        <f>VLOOKUP(A585,'WN COTMAN-promo gamme'!A64:H111,8,FALSE)</f>
        <v>0</v>
      </c>
    </row>
    <row r="586" spans="1:2" ht="26">
      <c r="A586" s="263" t="s">
        <v>383</v>
      </c>
      <c r="B586">
        <f>VLOOKUP(A586,'WN COTMAN-promo gamme'!A65:H112,8,FALSE)</f>
        <v>0</v>
      </c>
    </row>
    <row r="587" spans="1:2" ht="26">
      <c r="A587" s="263" t="s">
        <v>381</v>
      </c>
      <c r="B587">
        <f>VLOOKUP(A587,'WN COTMAN-promo gamme'!A66:H113,8,FALSE)</f>
        <v>0</v>
      </c>
    </row>
    <row r="588" spans="1:2" ht="26">
      <c r="A588" s="263" t="s">
        <v>379</v>
      </c>
      <c r="B588">
        <f>VLOOKUP(A588,'WN COTMAN-promo gamme'!A67:H114,8,FALSE)</f>
        <v>0</v>
      </c>
    </row>
    <row r="589" spans="1:2" ht="26">
      <c r="A589" s="263" t="s">
        <v>373</v>
      </c>
      <c r="B589">
        <f>VLOOKUP(A589,'WN COTMAN-promo gamme'!A68:H115,8,FALSE)</f>
        <v>0</v>
      </c>
    </row>
    <row r="590" spans="1:2" ht="26">
      <c r="A590" s="263" t="s">
        <v>431</v>
      </c>
      <c r="B590">
        <f>VLOOKUP(A590,'WN COTMAN-promo gamme'!A69:H116,8,FALSE)</f>
        <v>0</v>
      </c>
    </row>
    <row r="591" spans="1:2" ht="26">
      <c r="A591" s="263" t="s">
        <v>401</v>
      </c>
      <c r="B591">
        <f>VLOOKUP(A591,'WN COTMAN-promo gamme'!A70:H117,8,FALSE)</f>
        <v>0</v>
      </c>
    </row>
    <row r="592" spans="1:2" ht="26">
      <c r="A592" s="263" t="s">
        <v>413</v>
      </c>
      <c r="B592">
        <f>VLOOKUP(A592,'WN COTMAN-promo gamme'!A71:H118,8,FALSE)</f>
        <v>0</v>
      </c>
    </row>
    <row r="593" spans="1:2" ht="26">
      <c r="A593" s="263" t="s">
        <v>399</v>
      </c>
      <c r="B593">
        <f>VLOOKUP(A593,'WN COTMAN-promo gamme'!A72:H119,8,FALSE)</f>
        <v>0</v>
      </c>
    </row>
    <row r="594" spans="1:2" ht="26">
      <c r="A594" s="263" t="s">
        <v>391</v>
      </c>
      <c r="B594">
        <f>VLOOKUP(A594,'WN COTMAN-promo gamme'!A73:H120,8,FALSE)</f>
        <v>0</v>
      </c>
    </row>
    <row r="595" spans="1:2" ht="26">
      <c r="A595" s="263" t="s">
        <v>397</v>
      </c>
      <c r="B595">
        <f>VLOOKUP(A595,'WN COTMAN-promo gamme'!A74:H121,8,FALSE)</f>
        <v>0</v>
      </c>
    </row>
    <row r="596" spans="1:2" ht="26">
      <c r="A596" s="263" t="s">
        <v>393</v>
      </c>
      <c r="B596">
        <f>VLOOKUP(A596,'WN COTMAN-promo gamme'!A75:H122,8,FALSE)</f>
        <v>0</v>
      </c>
    </row>
    <row r="597" spans="1:2" ht="26">
      <c r="A597" s="263" t="s">
        <v>395</v>
      </c>
      <c r="B597">
        <f>VLOOKUP(A597,'WN COTMAN-promo gamme'!A76:H123,8,FALSE)</f>
        <v>0</v>
      </c>
    </row>
    <row r="598" spans="1:2" ht="26">
      <c r="A598" s="263" t="s">
        <v>385</v>
      </c>
      <c r="B598">
        <f>VLOOKUP(A598,'WN COTMAN-promo gamme'!A77:H124,8,FALSE)</f>
        <v>0</v>
      </c>
    </row>
    <row r="599" spans="1:2" ht="26">
      <c r="A599" s="263" t="s">
        <v>439</v>
      </c>
      <c r="B599">
        <f>VLOOKUP(A599,'WN COTMAN-promo gamme'!A78:H125,8,FALSE)</f>
        <v>0</v>
      </c>
    </row>
    <row r="600" spans="1:2" ht="26">
      <c r="A600" s="263" t="s">
        <v>449</v>
      </c>
      <c r="B600">
        <f>VLOOKUP(A600,'WN COTMAN-promo gamme'!A79:H126,8,FALSE)</f>
        <v>0</v>
      </c>
    </row>
    <row r="601" spans="1:2" ht="26">
      <c r="A601" s="263" t="s">
        <v>443</v>
      </c>
      <c r="B601">
        <f>VLOOKUP(A601,'WN COTMAN-promo gamme'!A80:H127,8,FALSE)</f>
        <v>0</v>
      </c>
    </row>
    <row r="602" spans="1:2" ht="26">
      <c r="A602" s="263" t="s">
        <v>435</v>
      </c>
      <c r="B602">
        <f>VLOOKUP(A602,'WN COTMAN-promo gamme'!A81:H128,8,FALSE)</f>
        <v>0</v>
      </c>
    </row>
    <row r="603" spans="1:2" ht="26">
      <c r="A603" s="263" t="s">
        <v>409</v>
      </c>
      <c r="B603">
        <f>VLOOKUP(A603,'WN COTMAN-promo gamme'!A82:H129,8,FALSE)</f>
        <v>0</v>
      </c>
    </row>
    <row r="604" spans="1:2" ht="26">
      <c r="A604" s="263" t="s">
        <v>457</v>
      </c>
      <c r="B604">
        <f>VLOOKUP(A604,'WN COTMAN-promo gamme'!A83:H130,8,FALSE)</f>
        <v>0</v>
      </c>
    </row>
    <row r="605" spans="1:2" ht="26">
      <c r="A605" s="263" t="s">
        <v>407</v>
      </c>
      <c r="B605">
        <f>VLOOKUP(A605,'WN COTMAN-promo gamme'!A84:H131,8,FALSE)</f>
        <v>0</v>
      </c>
    </row>
    <row r="606" spans="1:2" ht="26">
      <c r="A606" s="263" t="s">
        <v>403</v>
      </c>
      <c r="B606">
        <f>VLOOKUP(A606,'WN COTMAN-promo gamme'!A85:H132,8,FALSE)</f>
        <v>0</v>
      </c>
    </row>
    <row r="607" spans="1:2" ht="26">
      <c r="A607" s="263" t="s">
        <v>455</v>
      </c>
      <c r="B607">
        <f>VLOOKUP(A607,'WN COTMAN-promo gamme'!A86:H133,8,FALSE)</f>
        <v>0</v>
      </c>
    </row>
    <row r="608" spans="1:2" ht="26">
      <c r="A608" s="263" t="s">
        <v>423</v>
      </c>
      <c r="B608">
        <f>VLOOKUP(A608,'WN COTMAN-promo gamme'!A87:H134,8,FALSE)</f>
        <v>0</v>
      </c>
    </row>
    <row r="609" spans="1:2" ht="26">
      <c r="A609" s="263" t="s">
        <v>441</v>
      </c>
      <c r="B609">
        <f>VLOOKUP(A609,'WN COTMAN-promo gamme'!A88:H135,8,FALSE)</f>
        <v>0</v>
      </c>
    </row>
    <row r="610" spans="1:2" ht="26">
      <c r="A610" s="263" t="s">
        <v>425</v>
      </c>
      <c r="B610">
        <f>VLOOKUP(A610,'WN COTMAN-promo gamme'!A89:H136,8,FALSE)</f>
        <v>0</v>
      </c>
    </row>
    <row r="611" spans="1:2" ht="26">
      <c r="A611" s="263" t="s">
        <v>461</v>
      </c>
      <c r="B611">
        <f>VLOOKUP(A611,'WN COTMAN-promo gamme'!A90:H137,8,FALSE)</f>
        <v>0</v>
      </c>
    </row>
    <row r="612" spans="1:2" ht="26">
      <c r="A612" s="263" t="s">
        <v>411</v>
      </c>
      <c r="B612">
        <f>VLOOKUP(A612,'WN COTMAN-promo gamme'!A91:H138,8,FALSE)</f>
        <v>0</v>
      </c>
    </row>
    <row r="613" spans="1:2" ht="26">
      <c r="A613" s="263" t="s">
        <v>415</v>
      </c>
      <c r="B613">
        <f>VLOOKUP(A613,'WN COTMAN-promo gamme'!A92:H139,8,FALSE)</f>
        <v>0</v>
      </c>
    </row>
    <row r="614" spans="1:2" ht="26">
      <c r="A614" s="263" t="s">
        <v>417</v>
      </c>
      <c r="B614">
        <f>VLOOKUP(A614,'WN COTMAN-promo gamme'!A93:H140,8,FALSE)</f>
        <v>0</v>
      </c>
    </row>
    <row r="615" spans="1:2" ht="26">
      <c r="A615" s="263" t="s">
        <v>451</v>
      </c>
      <c r="B615">
        <f>VLOOKUP(A615,'WN COTMAN-promo gamme'!A94:H141,8,FALSE)</f>
        <v>0</v>
      </c>
    </row>
    <row r="616" spans="1:2" ht="26">
      <c r="A616" s="263" t="s">
        <v>445</v>
      </c>
      <c r="B616">
        <f>VLOOKUP(A616,'WN COTMAN-promo gamme'!A95:H142,8,FALSE)</f>
        <v>0</v>
      </c>
    </row>
    <row r="617" spans="1:2" ht="26">
      <c r="A617" s="263" t="s">
        <v>463</v>
      </c>
      <c r="B617">
        <f>VLOOKUP(A617,'WN COTMAN-promo gamme'!A96:H143,8,FALSE)</f>
        <v>0</v>
      </c>
    </row>
    <row r="618" spans="1:2" ht="26">
      <c r="A618" s="263" t="s">
        <v>447</v>
      </c>
      <c r="B618">
        <f>VLOOKUP(A618,'WN COTMAN-promo gamme'!A97:H144,8,FALSE)</f>
        <v>0</v>
      </c>
    </row>
    <row r="619" spans="1:2" ht="26">
      <c r="A619" s="263" t="s">
        <v>387</v>
      </c>
      <c r="B619">
        <f>VLOOKUP(A619,'WN COTMAN-promo gamme'!A98:H145,8,FALSE)</f>
        <v>0</v>
      </c>
    </row>
    <row r="620" spans="1:2" ht="26">
      <c r="A620" s="263" t="s">
        <v>433</v>
      </c>
      <c r="B620">
        <f>VLOOKUP(A620,'WN COTMAN-promo gamme'!A99:H146,8,FALSE)</f>
        <v>0</v>
      </c>
    </row>
    <row r="621" spans="1:2" ht="26">
      <c r="A621" s="263" t="s">
        <v>419</v>
      </c>
      <c r="B621">
        <f>VLOOKUP(A621,'WN COTMAN-promo gamme'!A100:H147,8,FALSE)</f>
        <v>0</v>
      </c>
    </row>
    <row r="622" spans="1:2" ht="26">
      <c r="A622" s="263" t="s">
        <v>459</v>
      </c>
      <c r="B622">
        <f>VLOOKUP(A622,'WN COTMAN-promo gamme'!A101:H148,8,FALSE)</f>
        <v>0</v>
      </c>
    </row>
    <row r="623" spans="1:2" ht="26">
      <c r="A623" s="263" t="s">
        <v>389</v>
      </c>
      <c r="B623">
        <f>VLOOKUP(A623,'WN COTMAN-promo gamme'!A102:H149,8,FALSE)</f>
        <v>0</v>
      </c>
    </row>
    <row r="624" spans="1:2" ht="26">
      <c r="A624" s="263" t="s">
        <v>453</v>
      </c>
      <c r="B624">
        <f>VLOOKUP(A624,'WN COTMAN-promo gamme'!A103:H150,8,FALSE)</f>
        <v>0</v>
      </c>
    </row>
    <row r="625" spans="1:2" ht="26">
      <c r="A625" s="263" t="s">
        <v>421</v>
      </c>
      <c r="B625">
        <f>VLOOKUP(A625,'WN COTMAN-promo gamme'!A104:H151,8,FALSE)</f>
        <v>0</v>
      </c>
    </row>
    <row r="626" spans="1:2" ht="26">
      <c r="A626" s="263" t="s">
        <v>437</v>
      </c>
      <c r="B626">
        <f>VLOOKUP(A626,'WN COTMAN-promo gamme'!A105:H152,8,FALSE)</f>
        <v>0</v>
      </c>
    </row>
    <row r="627" spans="1:2" ht="26">
      <c r="A627" s="263" t="s">
        <v>427</v>
      </c>
      <c r="B627">
        <f>VLOOKUP(A627,'WN COTMAN-promo gamme'!A106:H153,8,FALSE)</f>
        <v>0</v>
      </c>
    </row>
    <row r="628" spans="1:2" ht="26">
      <c r="A628" s="263" t="s">
        <v>429</v>
      </c>
      <c r="B628">
        <f>VLOOKUP(A628,'WN COTMAN-promo gamme'!A107:H154,8,FALSE)</f>
        <v>0</v>
      </c>
    </row>
    <row r="629" spans="1:2" ht="26">
      <c r="A629" s="263" t="s">
        <v>405</v>
      </c>
      <c r="B629">
        <f>VLOOKUP(A629,'WN COTMAN-promo gamme'!A108:H155,8,FALSE)</f>
        <v>0</v>
      </c>
    </row>
    <row r="630" spans="1:2" ht="26">
      <c r="A630" s="263" t="s">
        <v>473</v>
      </c>
      <c r="B630">
        <f>VLOOKUP(A630,'WN COTMAN-promo gamme'!A109:H156,8,FALSE)</f>
        <v>0</v>
      </c>
    </row>
    <row r="631" spans="1:2" ht="26">
      <c r="A631" s="263" t="s">
        <v>467</v>
      </c>
      <c r="B631">
        <f>VLOOKUP(A631,'WN COTMAN-promo gamme'!A110:H157,8,FALSE)</f>
        <v>0</v>
      </c>
    </row>
    <row r="632" spans="1:2" ht="26">
      <c r="A632" s="263" t="s">
        <v>465</v>
      </c>
      <c r="B632">
        <f>VLOOKUP(A632,'WN COTMAN-promo gamme'!A111:H158,8,FALSE)</f>
        <v>0</v>
      </c>
    </row>
    <row r="633" spans="1:2" ht="26">
      <c r="A633" s="263" t="s">
        <v>471</v>
      </c>
      <c r="B633">
        <f>VLOOKUP(A633,'WN COTMAN-promo gamme'!A112:H159,8,FALSE)</f>
        <v>0</v>
      </c>
    </row>
    <row r="634" spans="1:2" ht="26">
      <c r="A634" s="263" t="s">
        <v>479</v>
      </c>
      <c r="B634">
        <f>VLOOKUP(A634,'WN COTMAN-promo gamme'!A113:H160,8,FALSE)</f>
        <v>0</v>
      </c>
    </row>
    <row r="635" spans="1:2" ht="26">
      <c r="A635" s="263" t="s">
        <v>477</v>
      </c>
      <c r="B635">
        <f>VLOOKUP(A635,'WN COTMAN-promo gamme'!A114:H161,8,FALSE)</f>
        <v>0</v>
      </c>
    </row>
    <row r="636" spans="1:2" ht="26">
      <c r="A636" s="263" t="s">
        <v>475</v>
      </c>
      <c r="B636">
        <f>VLOOKUP(A636,'WN COTMAN-promo gamme'!A115:H162,8,FALSE)</f>
        <v>0</v>
      </c>
    </row>
    <row r="637" spans="1:2" ht="26">
      <c r="A637" s="263" t="s">
        <v>469</v>
      </c>
      <c r="B637">
        <f>VLOOKUP(A637,'WN COTMAN-promo gamme'!A116:H163,8,FALSE)</f>
        <v>0</v>
      </c>
    </row>
    <row r="638" spans="1:2" ht="26">
      <c r="A638" s="264" t="s">
        <v>1473</v>
      </c>
      <c r="B638">
        <f>VLOOKUP(A638,'WN COTMAN-promo gamme'!A117:H164,8,FALSE)</f>
        <v>0</v>
      </c>
    </row>
    <row r="639" spans="1:2" ht="26">
      <c r="A639" s="265" t="s">
        <v>497</v>
      </c>
      <c r="B639">
        <f>VLOOKUP(A639,'WN COTMAN-promo gamme'!A118:H165,8,FALSE)</f>
        <v>0</v>
      </c>
    </row>
    <row r="640" spans="1:2" ht="26">
      <c r="A640" s="264" t="s">
        <v>509</v>
      </c>
      <c r="B640">
        <f>VLOOKUP(A640,'WN COTMAN-promo gamme'!A119:H166,8,FALSE)</f>
        <v>0</v>
      </c>
    </row>
    <row r="641" spans="1:2" ht="26">
      <c r="A641" s="265" t="s">
        <v>495</v>
      </c>
      <c r="B641">
        <f>VLOOKUP(A641,'WN COTMAN-promo gamme'!A120:H167,8,FALSE)</f>
        <v>0</v>
      </c>
    </row>
    <row r="642" spans="1:2" ht="26">
      <c r="A642" s="265" t="s">
        <v>487</v>
      </c>
      <c r="B642">
        <f>VLOOKUP(A642,'WN COTMAN-promo gamme'!A121:H168,8,FALSE)</f>
        <v>0</v>
      </c>
    </row>
    <row r="643" spans="1:2" ht="26">
      <c r="A643" s="265" t="s">
        <v>493</v>
      </c>
      <c r="B643">
        <f>VLOOKUP(A643,'WN COTMAN-promo gamme'!A122:H169,8,FALSE)</f>
        <v>0</v>
      </c>
    </row>
    <row r="644" spans="1:2" ht="26">
      <c r="A644" s="265" t="s">
        <v>489</v>
      </c>
      <c r="B644">
        <f>VLOOKUP(A644,'WN COTMAN-promo gamme'!A123:H170,8,FALSE)</f>
        <v>0</v>
      </c>
    </row>
    <row r="645" spans="1:2" ht="26">
      <c r="A645" s="265" t="s">
        <v>491</v>
      </c>
      <c r="B645">
        <f>VLOOKUP(A645,'WN COTMAN-promo gamme'!A124:H171,8,FALSE)</f>
        <v>0</v>
      </c>
    </row>
    <row r="646" spans="1:2" ht="26">
      <c r="A646" s="265" t="s">
        <v>481</v>
      </c>
      <c r="B646">
        <f>VLOOKUP(A646,'WN COTMAN-promo gamme'!A125:H172,8,FALSE)</f>
        <v>0</v>
      </c>
    </row>
    <row r="647" spans="1:2" ht="26">
      <c r="A647" s="265" t="s">
        <v>534</v>
      </c>
      <c r="B647">
        <f>VLOOKUP(A647,'WN COTMAN-promo gamme'!A126:H173,8,FALSE)</f>
        <v>0</v>
      </c>
    </row>
    <row r="648" spans="1:2" ht="26">
      <c r="A648" s="265" t="s">
        <v>544</v>
      </c>
      <c r="B648">
        <f>VLOOKUP(A648,'WN COTMAN-promo gamme'!A127:H174,8,FALSE)</f>
        <v>0</v>
      </c>
    </row>
    <row r="649" spans="1:2" ht="26">
      <c r="A649" s="265" t="s">
        <v>538</v>
      </c>
      <c r="B649">
        <f>VLOOKUP(A649,'WN COTMAN-promo gamme'!A128:H175,8,FALSE)</f>
        <v>0</v>
      </c>
    </row>
    <row r="650" spans="1:2" ht="26">
      <c r="A650" s="265" t="s">
        <v>530</v>
      </c>
      <c r="B650">
        <f>VLOOKUP(A650,'WN COTMAN-promo gamme'!A129:H176,8,FALSE)</f>
        <v>0</v>
      </c>
    </row>
    <row r="651" spans="1:2" ht="26">
      <c r="A651" s="265" t="s">
        <v>505</v>
      </c>
      <c r="B651">
        <f>VLOOKUP(A651,'WN COTMAN-promo gamme'!A130:H177,8,FALSE)</f>
        <v>0</v>
      </c>
    </row>
    <row r="652" spans="1:2" ht="26">
      <c r="A652" s="265" t="s">
        <v>552</v>
      </c>
      <c r="B652">
        <f>VLOOKUP(A652,'WN COTMAN-promo gamme'!A131:H178,8,FALSE)</f>
        <v>0</v>
      </c>
    </row>
    <row r="653" spans="1:2" ht="26">
      <c r="A653" s="265" t="s">
        <v>503</v>
      </c>
      <c r="B653">
        <f>VLOOKUP(A653,'WN COTMAN-promo gamme'!A132:H179,8,FALSE)</f>
        <v>0</v>
      </c>
    </row>
    <row r="654" spans="1:2" ht="26">
      <c r="A654" s="265" t="s">
        <v>499</v>
      </c>
      <c r="B654">
        <f>VLOOKUP(A654,'WN COTMAN-promo gamme'!A133:H180,8,FALSE)</f>
        <v>0</v>
      </c>
    </row>
    <row r="655" spans="1:2" ht="26">
      <c r="A655" s="265" t="s">
        <v>550</v>
      </c>
      <c r="B655">
        <f>VLOOKUP(A655,'WN COTMAN-promo gamme'!A134:H181,8,FALSE)</f>
        <v>0</v>
      </c>
    </row>
    <row r="656" spans="1:2" ht="26">
      <c r="A656" s="265" t="s">
        <v>519</v>
      </c>
      <c r="B656">
        <f>VLOOKUP(A656,'WN COTMAN-promo gamme'!A135:H182,8,FALSE)</f>
        <v>0</v>
      </c>
    </row>
    <row r="657" spans="1:2" ht="26">
      <c r="A657" s="265" t="s">
        <v>536</v>
      </c>
      <c r="B657">
        <f>VLOOKUP(A657,'WN COTMAN-promo gamme'!A136:H183,8,FALSE)</f>
        <v>0</v>
      </c>
    </row>
    <row r="658" spans="1:2" ht="26">
      <c r="A658" s="265" t="s">
        <v>521</v>
      </c>
      <c r="B658">
        <f>VLOOKUP(A658,'WN COTMAN-promo gamme'!A137:H184,8,FALSE)</f>
        <v>0</v>
      </c>
    </row>
    <row r="659" spans="1:2" ht="26">
      <c r="A659" s="265" t="s">
        <v>556</v>
      </c>
      <c r="B659">
        <f>VLOOKUP(A659,'WN COTMAN-promo gamme'!A138:H185,8,FALSE)</f>
        <v>0</v>
      </c>
    </row>
    <row r="660" spans="1:2" ht="26">
      <c r="A660" s="265" t="s">
        <v>507</v>
      </c>
      <c r="B660">
        <f>VLOOKUP(A660,'WN COTMAN-promo gamme'!A139:H186,8,FALSE)</f>
        <v>0</v>
      </c>
    </row>
    <row r="661" spans="1:2" ht="26">
      <c r="A661" s="265" t="s">
        <v>511</v>
      </c>
      <c r="B661">
        <f>VLOOKUP(A661,'WN COTMAN-promo gamme'!A140:H187,8,FALSE)</f>
        <v>0</v>
      </c>
    </row>
    <row r="662" spans="1:2" ht="26">
      <c r="A662" s="265" t="s">
        <v>513</v>
      </c>
      <c r="B662">
        <f>VLOOKUP(A662,'WN COTMAN-promo gamme'!A141:H188,8,FALSE)</f>
        <v>0</v>
      </c>
    </row>
    <row r="663" spans="1:2" ht="26">
      <c r="A663" s="265" t="s">
        <v>546</v>
      </c>
      <c r="B663">
        <f>VLOOKUP(A663,'WN COTMAN-promo gamme'!A142:H189,8,FALSE)</f>
        <v>0</v>
      </c>
    </row>
    <row r="664" spans="1:2" ht="26">
      <c r="A664" s="265" t="s">
        <v>540</v>
      </c>
      <c r="B664">
        <f>VLOOKUP(A664,'WN COTMAN-promo gamme'!A143:H190,8,FALSE)</f>
        <v>0</v>
      </c>
    </row>
    <row r="665" spans="1:2" ht="26">
      <c r="A665" s="265" t="s">
        <v>558</v>
      </c>
      <c r="B665">
        <f>VLOOKUP(A665,'WN COTMAN-promo gamme'!A144:H191,8,FALSE)</f>
        <v>0</v>
      </c>
    </row>
    <row r="666" spans="1:2" ht="26">
      <c r="A666" s="265" t="s">
        <v>542</v>
      </c>
      <c r="B666">
        <f>VLOOKUP(A666,'WN COTMAN-promo gamme'!A145:H192,8,FALSE)</f>
        <v>0</v>
      </c>
    </row>
    <row r="667" spans="1:2" ht="26">
      <c r="A667" s="265" t="s">
        <v>483</v>
      </c>
      <c r="B667">
        <f>VLOOKUP(A667,'WN COTMAN-promo gamme'!A146:H193,8,FALSE)</f>
        <v>0</v>
      </c>
    </row>
    <row r="668" spans="1:2" ht="26">
      <c r="A668" s="265" t="s">
        <v>528</v>
      </c>
      <c r="B668">
        <f>VLOOKUP(A668,'WN COTMAN-promo gamme'!A147:H194,8,FALSE)</f>
        <v>0</v>
      </c>
    </row>
    <row r="669" spans="1:2" ht="26">
      <c r="A669" s="265" t="s">
        <v>515</v>
      </c>
      <c r="B669">
        <f>VLOOKUP(A669,'WN COTMAN-promo gamme'!A148:H195,8,FALSE)</f>
        <v>0</v>
      </c>
    </row>
    <row r="670" spans="1:2" ht="26">
      <c r="A670" s="265" t="s">
        <v>554</v>
      </c>
      <c r="B670">
        <f>VLOOKUP(A670,'WN COTMAN-promo gamme'!A149:H196,8,FALSE)</f>
        <v>0</v>
      </c>
    </row>
    <row r="671" spans="1:2" ht="26">
      <c r="A671" s="265" t="s">
        <v>485</v>
      </c>
      <c r="B671">
        <f>VLOOKUP(A671,'WN COTMAN-promo gamme'!A150:H197,8,FALSE)</f>
        <v>0</v>
      </c>
    </row>
    <row r="672" spans="1:2" ht="26">
      <c r="A672" s="265" t="s">
        <v>548</v>
      </c>
      <c r="B672">
        <f>VLOOKUP(A672,'WN COTMAN-promo gamme'!A151:H198,8,FALSE)</f>
        <v>0</v>
      </c>
    </row>
    <row r="673" spans="1:2" ht="26">
      <c r="A673" s="265" t="s">
        <v>517</v>
      </c>
      <c r="B673">
        <f>VLOOKUP(A673,'WN COTMAN-promo gamme'!A152:H199,8,FALSE)</f>
        <v>0</v>
      </c>
    </row>
    <row r="674" spans="1:2" ht="26">
      <c r="A674" s="265" t="s">
        <v>532</v>
      </c>
      <c r="B674">
        <f>VLOOKUP(A674,'WN COTMAN-promo gamme'!A153:H200,8,FALSE)</f>
        <v>0</v>
      </c>
    </row>
    <row r="675" spans="1:2" ht="26">
      <c r="A675" s="265" t="s">
        <v>523</v>
      </c>
      <c r="B675">
        <f>VLOOKUP(A675,'WN COTMAN-promo gamme'!A154:H201,8,FALSE)</f>
        <v>0</v>
      </c>
    </row>
    <row r="676" spans="1:2" ht="26">
      <c r="A676" s="265" t="s">
        <v>525</v>
      </c>
      <c r="B676">
        <f>VLOOKUP(A676,'WN COTMAN-promo gamme'!A155:H202,8,FALSE)</f>
        <v>0</v>
      </c>
    </row>
    <row r="677" spans="1:2" ht="26">
      <c r="A677" s="265" t="s">
        <v>501</v>
      </c>
      <c r="B677">
        <f>VLOOKUP(A677,'WN COTMAN-promo gamme'!A156:H203,8,FALSE)</f>
        <v>0</v>
      </c>
    </row>
    <row r="678" spans="1:2" ht="26">
      <c r="A678" s="265" t="s">
        <v>568</v>
      </c>
      <c r="B678">
        <f>VLOOKUP(A678,'WN COTMAN-promo gamme'!A157:H204,8,FALSE)</f>
        <v>0</v>
      </c>
    </row>
    <row r="679" spans="1:2" ht="26">
      <c r="A679" s="265" t="s">
        <v>562</v>
      </c>
      <c r="B679">
        <f>VLOOKUP(A679,'WN COTMAN-promo gamme'!A158:H205,8,FALSE)</f>
        <v>0</v>
      </c>
    </row>
    <row r="680" spans="1:2" ht="26">
      <c r="A680" s="265" t="s">
        <v>560</v>
      </c>
      <c r="B680">
        <f>VLOOKUP(A680,'WN COTMAN-promo gamme'!A159:H206,8,FALSE)</f>
        <v>0</v>
      </c>
    </row>
    <row r="681" spans="1:2" ht="26">
      <c r="A681" s="265" t="s">
        <v>566</v>
      </c>
      <c r="B681">
        <f>VLOOKUP(A681,'WN COTMAN-promo gamme'!A160:H207,8,FALSE)</f>
        <v>0</v>
      </c>
    </row>
    <row r="682" spans="1:2" ht="26">
      <c r="A682" s="265" t="s">
        <v>574</v>
      </c>
      <c r="B682">
        <f>VLOOKUP(A682,'WN COTMAN-promo gamme'!A161:H208,8,FALSE)</f>
        <v>0</v>
      </c>
    </row>
    <row r="683" spans="1:2" ht="26">
      <c r="A683" s="265" t="s">
        <v>572</v>
      </c>
      <c r="B683">
        <f>VLOOKUP(A683,'WN COTMAN-promo gamme'!A162:H209,8,FALSE)</f>
        <v>0</v>
      </c>
    </row>
    <row r="684" spans="1:2" ht="26">
      <c r="A684" s="265" t="s">
        <v>570</v>
      </c>
      <c r="B684">
        <f>VLOOKUP(A684,'WN COTMAN-promo gamme'!A163:H210,8,FALSE)</f>
        <v>0</v>
      </c>
    </row>
    <row r="685" spans="1:2" ht="26">
      <c r="A685" s="265" t="s">
        <v>564</v>
      </c>
      <c r="B685">
        <f>VLOOKUP(A685,'WN COTMAN-promo gamme'!A164:H211,8,FALSE)</f>
        <v>0</v>
      </c>
    </row>
    <row r="686" spans="1:2" ht="26">
      <c r="A686" s="266" t="s">
        <v>95</v>
      </c>
      <c r="B686">
        <f>VLOOKUP(A686,'WN PINCEAUX FOUNDATION'!A20:H31,8,FALSE)</f>
        <v>0</v>
      </c>
    </row>
    <row r="687" spans="1:2" ht="26">
      <c r="A687" s="266" t="s">
        <v>96</v>
      </c>
      <c r="B687">
        <f>VLOOKUP(A687,'WN PINCEAUX FOUNDATION'!A21:H32,8,FALSE)</f>
        <v>0</v>
      </c>
    </row>
    <row r="688" spans="1:2" ht="26">
      <c r="A688" s="266" t="s">
        <v>97</v>
      </c>
      <c r="B688">
        <f>VLOOKUP(A688,'WN PINCEAUX FOUNDATION'!A22:H33,8,FALSE)</f>
        <v>0</v>
      </c>
    </row>
    <row r="689" spans="1:2" ht="26">
      <c r="A689" s="266" t="s">
        <v>98</v>
      </c>
      <c r="B689">
        <f>VLOOKUP(A689,'WN PINCEAUX FOUNDATION'!A23:H34,8,FALSE)</f>
        <v>0</v>
      </c>
    </row>
    <row r="690" spans="1:2" ht="26">
      <c r="A690" s="266" t="s">
        <v>99</v>
      </c>
      <c r="B690">
        <f>VLOOKUP(A690,'WN PINCEAUX FOUNDATION'!A24:H35,8,FALSE)</f>
        <v>0</v>
      </c>
    </row>
    <row r="691" spans="1:2" ht="26">
      <c r="A691" s="266" t="s">
        <v>99</v>
      </c>
      <c r="B691">
        <f>VLOOKUP(A691,'WN PINCEAUX FOUNDATION'!A25:H36,8,FALSE)</f>
        <v>0</v>
      </c>
    </row>
    <row r="692" spans="1:2" ht="26">
      <c r="A692" s="266" t="s">
        <v>100</v>
      </c>
      <c r="B692">
        <f>VLOOKUP(A692,'WN PINCEAUX FOUNDATION'!A26:H37,8,FALSE)</f>
        <v>0</v>
      </c>
    </row>
    <row r="693" spans="1:2" ht="26">
      <c r="A693" s="266" t="s">
        <v>101</v>
      </c>
      <c r="B693">
        <f>VLOOKUP(A693,'WN PINCEAUX FOUNDATION'!A27:H38,8,FALSE)</f>
        <v>0</v>
      </c>
    </row>
    <row r="694" spans="1:2" ht="26">
      <c r="A694" s="266" t="s">
        <v>102</v>
      </c>
      <c r="B694">
        <f>VLOOKUP(A694,'WN PINCEAUX FOUNDATION'!A28:H39,8,FALSE)</f>
        <v>0</v>
      </c>
    </row>
    <row r="695" spans="1:2" ht="26">
      <c r="A695" s="266" t="s">
        <v>103</v>
      </c>
      <c r="B695">
        <f>VLOOKUP(A695,'WN PINCEAUX FOUNDATION'!A29:H40,8,FALSE)</f>
        <v>0</v>
      </c>
    </row>
    <row r="696" spans="1:2" ht="26">
      <c r="A696" s="266" t="s">
        <v>104</v>
      </c>
      <c r="B696">
        <f>VLOOKUP(A696,'WN PINCEAUX FOUNDATION'!A30:H41,8,FALSE)</f>
        <v>0</v>
      </c>
    </row>
    <row r="697" spans="1:2" ht="26">
      <c r="A697" s="266" t="s">
        <v>105</v>
      </c>
      <c r="B697">
        <f>VLOOKUP(A697,'WN PINCEAUX FOUNDATION'!A31:H42,8,FALSE)</f>
        <v>0</v>
      </c>
    </row>
  </sheetData>
  <autoFilter ref="A1:A697" xr:uid="{686F03D5-BCAA-4A26-AA07-C52336F9D7C4}"/>
  <conditionalFormatting sqref="A38:A57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80b56-53a0-48b7-94b7-99dcf39097de"/>
    <lcf76f155ced4ddcb4097134ff3c332f xmlns="1545fb7f-a319-4ac6-9bbb-056f6b234b85">
      <Terms xmlns="http://schemas.microsoft.com/office/infopath/2007/PartnerControls"/>
    </lcf76f155ced4ddcb4097134ff3c332f>
    <SharedWithUsers xmlns="61780b56-53a0-48b7-94b7-99dcf39097de">
      <UserInfo>
        <DisplayName>ANNE-SOPHIE FOUGERAY</DisplayName>
        <AccountId>892</AccountId>
        <AccountType/>
      </UserInfo>
      <UserInfo>
        <DisplayName>DAVID LEGAL</DisplayName>
        <AccountId>902</AccountId>
        <AccountType/>
      </UserInfo>
      <UserInfo>
        <DisplayName>OLIVIER DOUCET BON</DisplayName>
        <AccountId>796</AccountId>
        <AccountType/>
      </UserInfo>
      <UserInfo>
        <DisplayName>Ludovic Havart</DisplayName>
        <AccountId>21335</AccountId>
        <AccountType/>
      </UserInfo>
      <UserInfo>
        <DisplayName>EMMANUEL DENIS</DisplayName>
        <AccountId>647</AccountId>
        <AccountType/>
      </UserInfo>
      <UserInfo>
        <DisplayName>DENIS ROBELIN</DisplayName>
        <AccountId>904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2D116C849944CB482936CB6DBE0E7" ma:contentTypeVersion="18" ma:contentTypeDescription="Create a new document." ma:contentTypeScope="" ma:versionID="fdb47ef6eff7546702cb5deb863deab1">
  <xsd:schema xmlns:xsd="http://www.w3.org/2001/XMLSchema" xmlns:xs="http://www.w3.org/2001/XMLSchema" xmlns:p="http://schemas.microsoft.com/office/2006/metadata/properties" xmlns:ns2="1545fb7f-a319-4ac6-9bbb-056f6b234b85" xmlns:ns3="61780b56-53a0-48b7-94b7-99dcf39097de" targetNamespace="http://schemas.microsoft.com/office/2006/metadata/properties" ma:root="true" ma:fieldsID="fb5d54599bfa5609bf4459018398059e" ns2:_="" ns3:_="">
    <xsd:import namespace="1545fb7f-a319-4ac6-9bbb-056f6b234b85"/>
    <xsd:import namespace="61780b56-53a0-48b7-94b7-99dcf3909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5fb7f-a319-4ac6-9bbb-056f6b234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12af4e-0e39-4e6e-9333-105251fba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80b56-53a0-48b7-94b7-99dcf3909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ac4683-bc9a-4f59-9af6-0c7162be9dda}" ma:internalName="TaxCatchAll" ma:showField="CatchAllData" ma:web="61780b56-53a0-48b7-94b7-99dcf3909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8E624-84E9-4C67-84F5-CE04BAEA358E}">
  <ds:schemaRefs>
    <ds:schemaRef ds:uri="http://purl.org/dc/dcmitype/"/>
    <ds:schemaRef ds:uri="1545fb7f-a319-4ac6-9bbb-056f6b234b8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1780b56-53a0-48b7-94b7-99dcf39097d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5C0705-3736-4CA7-B947-CD923DC30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5fb7f-a319-4ac6-9bbb-056f6b234b85"/>
    <ds:schemaRef ds:uri="61780b56-53a0-48b7-94b7-99dcf3909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10AE05-7DB2-4DB1-8D9B-70C5281A2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Bon de Commande P2 2025</vt:lpstr>
      <vt:lpstr>WN PWC-promo gamme</vt:lpstr>
      <vt:lpstr>WN COTMAN-promo gamme</vt:lpstr>
      <vt:lpstr>WN PINCEAUX FOUNDATION</vt:lpstr>
      <vt:lpstr>Simplifié</vt:lpstr>
      <vt:lpstr>'Bon de Commande P2 2025'!Impression_des_titres</vt:lpstr>
      <vt:lpstr>'WN COTMAN-promo gamme'!Impression_des_titres</vt:lpstr>
      <vt:lpstr>'WN PINCEAUX FOUNDATION'!Impression_des_titres</vt:lpstr>
      <vt:lpstr>'Bon de Commande P2 2025'!Zone_d_impression</vt:lpstr>
      <vt:lpstr>'WN COTMAN-promo gamme'!Zone_d_impression</vt:lpstr>
      <vt:lpstr>'WN PINCEAUX FOUNDATION'!Zone_d_impression</vt:lpstr>
    </vt:vector>
  </TitlesOfParts>
  <Manager/>
  <Company>Colart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Amandine</dc:creator>
  <cp:keywords/>
  <dc:description/>
  <cp:lastModifiedBy>ELISE GERAULT</cp:lastModifiedBy>
  <cp:revision/>
  <dcterms:created xsi:type="dcterms:W3CDTF">2014-12-09T15:34:52Z</dcterms:created>
  <dcterms:modified xsi:type="dcterms:W3CDTF">2025-03-10T09:37:10Z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0x010100F1B2D116C849944CB482936CB6DBE0E7</vt:lpwstr>
  </property>
  <property fmtid="{D5CDD505-2E9C-101B-9397-08002B2CF9AE}" pid="3" name="MediaServiceImageTags">
    <vt:lpwstr/>
  </property>
</Properties>
</file>